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24120" windowHeight="10220" firstSheet="1" activeTab="1"/>
  </bookViews>
  <sheets>
    <sheet name="High Level Budget Tracking" sheetId="1" r:id="rId1"/>
    <sheet name="Detailed Resource Cost Tracking" sheetId="2" r:id="rId2"/>
    <sheet name="Burn-up chart" sheetId="3" r:id="rId3"/>
    <sheet name="Further Information" sheetId="4" r:id="rId4"/>
  </sheets>
  <externalReferences>
    <externalReference r:id="rId7"/>
    <externalReference r:id="rId8"/>
  </externalReferences>
  <definedNames>
    <definedName name="AnnualFixedCosts" localSheetId="3">#REF!</definedName>
    <definedName name="AnnualFixedCosts">#REF!</definedName>
    <definedName name="DevelopmentCost" localSheetId="3">#REF!</definedName>
    <definedName name="DevelopmentCost">#REF!</definedName>
    <definedName name="DiscountRate" localSheetId="3">#REF!</definedName>
    <definedName name="DiscountRate">#REF!</definedName>
    <definedName name="Dollar" localSheetId="3">#REF!</definedName>
    <definedName name="Dollar">#REF!</definedName>
    <definedName name="Effort" localSheetId="3">#REF!</definedName>
    <definedName name="Effort">#REF!</definedName>
    <definedName name="LabourCost" localSheetId="3">#REF!</definedName>
    <definedName name="LabourCost">#REF!</definedName>
    <definedName name="LabourPerDay" localSheetId="3">#REF!</definedName>
    <definedName name="LabourPerDay">#REF!</definedName>
    <definedName name="LabourPerYear" localSheetId="3">#REF!</definedName>
    <definedName name="LabourPerYear">#REF!</definedName>
    <definedName name="Materials" localSheetId="3">#REF!</definedName>
    <definedName name="Materials">#REF!</definedName>
    <definedName name="RAGC">'[2]menu'!$A$1:$A$4</definedName>
    <definedName name="WeekNumbers" localSheetId="3">#REF!</definedName>
    <definedName name="WeekNumbers">#REF!</definedName>
  </definedNames>
  <calcPr fullCalcOnLoad="1"/>
</workbook>
</file>

<file path=xl/comments1.xml><?xml version="1.0" encoding="utf-8"?>
<comments xmlns="http://schemas.openxmlformats.org/spreadsheetml/2006/main">
  <authors>
    <author>Susanne Madsen</author>
  </authors>
  <commentList>
    <comment ref="B10" authorId="0">
      <text>
        <r>
          <rPr>
            <sz val="9"/>
            <rFont val="Tahoma"/>
            <family val="0"/>
          </rPr>
          <t>List the workstreams or products whose cost you want to track.</t>
        </r>
      </text>
    </comment>
    <comment ref="C10" authorId="0">
      <text>
        <r>
          <rPr>
            <sz val="9"/>
            <rFont val="Tahoma"/>
            <family val="0"/>
          </rPr>
          <t xml:space="preserve">Insert the </t>
        </r>
        <r>
          <rPr>
            <b/>
            <i/>
            <sz val="9"/>
            <rFont val="Tahoma"/>
            <family val="2"/>
          </rPr>
          <t>budget</t>
        </r>
        <r>
          <rPr>
            <sz val="9"/>
            <rFont val="Tahoma"/>
            <family val="0"/>
          </rPr>
          <t xml:space="preserve"> or </t>
        </r>
        <r>
          <rPr>
            <b/>
            <i/>
            <sz val="9"/>
            <rFont val="Tahoma"/>
            <family val="2"/>
          </rPr>
          <t>baseline estiamte</t>
        </r>
        <r>
          <rPr>
            <sz val="9"/>
            <rFont val="Tahoma"/>
            <family val="0"/>
          </rPr>
          <t xml:space="preserve"> which you want to track to. This number is your starting point and stays </t>
        </r>
        <r>
          <rPr>
            <u val="single"/>
            <sz val="9"/>
            <rFont val="Tahoma"/>
            <family val="2"/>
          </rPr>
          <t>constant</t>
        </r>
        <r>
          <rPr>
            <sz val="9"/>
            <rFont val="Tahoma"/>
            <family val="0"/>
          </rPr>
          <t xml:space="preserve"> throughout your project.</t>
        </r>
      </text>
    </comment>
    <comment ref="D10" authorId="0">
      <text>
        <r>
          <rPr>
            <sz val="9"/>
            <rFont val="Tahoma"/>
            <family val="0"/>
          </rPr>
          <t xml:space="preserve">As the project progresses, record the </t>
        </r>
        <r>
          <rPr>
            <b/>
            <i/>
            <sz val="9"/>
            <rFont val="Tahoma"/>
            <family val="2"/>
          </rPr>
          <t>actual</t>
        </r>
        <r>
          <rPr>
            <sz val="9"/>
            <rFont val="Tahoma"/>
            <family val="0"/>
          </rPr>
          <t xml:space="preserve"> spend per month per product or workstream. This field shows the aggregated total spend to date per product/workstream. The actual cost is based on invoices and timesheet submissions and is provided by your finance department.</t>
        </r>
      </text>
    </comment>
    <comment ref="E10" authorId="0">
      <text>
        <r>
          <rPr>
            <sz val="9"/>
            <rFont val="Tahoma"/>
            <family val="0"/>
          </rPr>
          <t>Calculate the percentage of approved budget spent to date. That's Column D divided by Colum C.</t>
        </r>
      </text>
    </comment>
    <comment ref="G10" authorId="0">
      <text>
        <r>
          <rPr>
            <sz val="9"/>
            <rFont val="Tahoma"/>
            <family val="0"/>
          </rPr>
          <t xml:space="preserve">Cost of remaining work is your </t>
        </r>
        <r>
          <rPr>
            <b/>
            <i/>
            <sz val="9"/>
            <rFont val="Tahoma"/>
            <family val="2"/>
          </rPr>
          <t>estiamte</t>
        </r>
        <r>
          <rPr>
            <sz val="9"/>
            <rFont val="Tahoma"/>
            <family val="0"/>
          </rPr>
          <t xml:space="preserve"> for how much money will you need to complete the delivery of that workstream or product.</t>
        </r>
      </text>
    </comment>
    <comment ref="H10" authorId="0">
      <text>
        <r>
          <rPr>
            <sz val="9"/>
            <rFont val="Tahoma"/>
            <family val="0"/>
          </rPr>
          <t>Estimate at completion is your total estimate for completing that workstream, i.e. it's the "Actual spend to Date" (column D) plus the "Cost of Work Remaining" (column G).</t>
        </r>
      </text>
    </comment>
    <comment ref="I10" authorId="0">
      <text>
        <r>
          <rPr>
            <sz val="9"/>
            <rFont val="Tahoma"/>
            <family val="0"/>
          </rPr>
          <t>The variance shows the difference between your budget (or initial cost estimate of column C) and your "Estimate of Completion" (column H).</t>
        </r>
      </text>
    </comment>
    <comment ref="F10" authorId="0">
      <text>
        <r>
          <rPr>
            <sz val="9"/>
            <rFont val="Tahoma"/>
            <family val="0"/>
          </rPr>
          <t>Budget remaining is simply"Approved Budget" (column C) minus "Actual Spend" (column D).</t>
        </r>
      </text>
    </comment>
  </commentList>
</comments>
</file>

<file path=xl/comments2.xml><?xml version="1.0" encoding="utf-8"?>
<comments xmlns="http://schemas.openxmlformats.org/spreadsheetml/2006/main">
  <authors>
    <author>Susanne Madsen</author>
  </authors>
  <commentList>
    <comment ref="I7" authorId="0">
      <text>
        <r>
          <rPr>
            <sz val="9"/>
            <rFont val="Tahoma"/>
            <family val="0"/>
          </rPr>
          <t>In this example we assume that Q2 has passed and all figures are actual numbers (costs) provided by finance.</t>
        </r>
      </text>
    </comment>
    <comment ref="M7" authorId="0">
      <text>
        <r>
          <rPr>
            <sz val="9"/>
            <rFont val="Tahoma"/>
            <family val="0"/>
          </rPr>
          <t>In this example we assume that Q3 has not yet taken place, hence all number are estimated, in this case based on expected resource utilisation (column F x column G x 20 days)</t>
        </r>
      </text>
    </comment>
    <comment ref="S8" authorId="0">
      <text>
        <r>
          <rPr>
            <sz val="9"/>
            <rFont val="Tahoma"/>
            <family val="0"/>
          </rPr>
          <t>This is columns I+J+K as we assume Q2 has already passed.</t>
        </r>
      </text>
    </comment>
    <comment ref="T8" authorId="0">
      <text>
        <r>
          <rPr>
            <sz val="9"/>
            <rFont val="Tahoma"/>
            <family val="0"/>
          </rPr>
          <t>Cost of Remaining Work is columns M-R as these are the resources we will need in order to still complete the project.</t>
        </r>
      </text>
    </comment>
    <comment ref="U8" authorId="0">
      <text>
        <r>
          <rPr>
            <sz val="9"/>
            <rFont val="Tahoma"/>
            <family val="0"/>
          </rPr>
          <t>This is the total Estimate for the project, taken into consideration actual cost to date, hence colunm S+T.</t>
        </r>
      </text>
    </comment>
  </commentList>
</comments>
</file>

<file path=xl/sharedStrings.xml><?xml version="1.0" encoding="utf-8"?>
<sst xmlns="http://schemas.openxmlformats.org/spreadsheetml/2006/main" count="167" uniqueCount="104">
  <si>
    <t>Workstream / 
Product</t>
  </si>
  <si>
    <t>PRODUCT 1</t>
  </si>
  <si>
    <t>PRODUCT 2</t>
  </si>
  <si>
    <t>PRODUCT 3</t>
  </si>
  <si>
    <t>PRODUCT 4</t>
  </si>
  <si>
    <t>PRODUCT 5</t>
  </si>
  <si>
    <t>TOTAL BUDGET</t>
  </si>
  <si>
    <t>Variance</t>
  </si>
  <si>
    <t>Cost of Work
Remaining</t>
  </si>
  <si>
    <t>Status</t>
  </si>
  <si>
    <t>Actual Spend
to Date</t>
  </si>
  <si>
    <t>Percentage
Budget used</t>
  </si>
  <si>
    <t>Estimate at Completion</t>
  </si>
  <si>
    <t>PRODUCT 6</t>
  </si>
  <si>
    <t>Budget Remaining</t>
  </si>
  <si>
    <t>Approved Budget / 
Cost Estimate ($)</t>
  </si>
  <si>
    <t>All numbers are USD</t>
  </si>
  <si>
    <t>Project xx</t>
  </si>
  <si>
    <t>Name</t>
  </si>
  <si>
    <t>RED</t>
  </si>
  <si>
    <t>Project Name</t>
  </si>
  <si>
    <t>Sponsor</t>
  </si>
  <si>
    <t>Project Manager</t>
  </si>
  <si>
    <t>Fiancial Year</t>
  </si>
  <si>
    <t>RAG Status</t>
  </si>
  <si>
    <t>Resource Name</t>
  </si>
  <si>
    <t>PRCC</t>
  </si>
  <si>
    <t>Business</t>
  </si>
  <si>
    <t>P</t>
  </si>
  <si>
    <t>Technology</t>
  </si>
  <si>
    <t>T</t>
  </si>
  <si>
    <t>Left in Feb</t>
  </si>
  <si>
    <t>Expense Type</t>
  </si>
  <si>
    <t>Person Name 1</t>
  </si>
  <si>
    <t>Person Name 2</t>
  </si>
  <si>
    <t>Person Name 3</t>
  </si>
  <si>
    <t>Person Name 4</t>
  </si>
  <si>
    <t>Person Name 5</t>
  </si>
  <si>
    <t>Person Name 6</t>
  </si>
  <si>
    <t>Person Name 7</t>
  </si>
  <si>
    <t>Person Name 8</t>
  </si>
  <si>
    <t>Person Name 9</t>
  </si>
  <si>
    <t>Person Name 10</t>
  </si>
  <si>
    <t>Person Name 11</t>
  </si>
  <si>
    <t>Person Name 12</t>
  </si>
  <si>
    <t>Person Name 13</t>
  </si>
  <si>
    <t>Person Name 14</t>
  </si>
  <si>
    <t>Person Name 15</t>
  </si>
  <si>
    <t>Person Name 16</t>
  </si>
  <si>
    <t>Person Name 17</t>
  </si>
  <si>
    <t>Person Name 18</t>
  </si>
  <si>
    <t>Person Name 19</t>
  </si>
  <si>
    <t>Person Name 20</t>
  </si>
  <si>
    <t>Person Name 21</t>
  </si>
  <si>
    <t>Person Name 22</t>
  </si>
  <si>
    <t>Person Name 23</t>
  </si>
  <si>
    <t>Person Name 24</t>
  </si>
  <si>
    <t>Person Name 25</t>
  </si>
  <si>
    <t>Person Name 26</t>
  </si>
  <si>
    <t>Person Name 27</t>
  </si>
  <si>
    <t>Project Management</t>
  </si>
  <si>
    <t>Tester</t>
  </si>
  <si>
    <t>Project Support</t>
  </si>
  <si>
    <t>Technical Management</t>
  </si>
  <si>
    <t>Busines Analysis</t>
  </si>
  <si>
    <t>Architect</t>
  </si>
  <si>
    <t>Infrastructure</t>
  </si>
  <si>
    <t>Product Development</t>
  </si>
  <si>
    <t>QA / test Management</t>
  </si>
  <si>
    <t>Risk Management</t>
  </si>
  <si>
    <t>Implementation</t>
  </si>
  <si>
    <t>Data analysis</t>
  </si>
  <si>
    <t>Apr</t>
  </si>
  <si>
    <t>May</t>
  </si>
  <si>
    <t>Jun</t>
  </si>
  <si>
    <t>Jul</t>
  </si>
  <si>
    <t>Aug</t>
  </si>
  <si>
    <t>Sep</t>
  </si>
  <si>
    <t>Daily Rate</t>
  </si>
  <si>
    <t>Utilisation Rate (%)</t>
  </si>
  <si>
    <t>Oct</t>
  </si>
  <si>
    <t>Nov</t>
  </si>
  <si>
    <t>Q4 - Estimated</t>
  </si>
  <si>
    <t>Q2 - (Actual Spend)</t>
  </si>
  <si>
    <t>Q3 - (Estimated Spend)</t>
  </si>
  <si>
    <t>Description</t>
  </si>
  <si>
    <t>Variable cost</t>
  </si>
  <si>
    <t>Fixed cost</t>
  </si>
  <si>
    <t>Total Actual Spend</t>
  </si>
  <si>
    <t>Cost of Remaining Work</t>
  </si>
  <si>
    <t>Actual Incremental Spend</t>
  </si>
  <si>
    <t>Planned Incremental Spend</t>
  </si>
  <si>
    <t>Approved Budget / Cost Estimate</t>
  </si>
  <si>
    <t>Time (weeks)</t>
  </si>
  <si>
    <t>Detailed Resource Cost Tracking - over time</t>
  </si>
  <si>
    <t xml:space="preserve">If your project costs are driven by human resource utilisation, you can use the below sheet to track the cost of your resources to ensure your resource plan stacks up against your estimates and budgets. The first part of this table (Q2) illustrates actual costs (as we imagine Q2 has passed). The second part (Q3 and Q4) illustrates estimated resource costs as we imagine Q3 and Q4 are still to take place. This example project runs from April to November only. As each month passes you update the estimated costs with actual cost (provided by finance). The advantage of this sheet is that it provides you with a total overview of all estimated and actual (human) resource costs  which you can then compare to your budget. </t>
  </si>
  <si>
    <t>Burn-up Chart</t>
  </si>
  <si>
    <t>Burn-up charts are ideal for illustrating to your stakeholders in a visual way how much money you have burnt compared to budget. You can also create a burn-down chart which works in exaclty the same way. In this example, the total budget is $340,000 as illustrated by the constant (horizontal) blue line.The yellow line shows your planned incremental spend, i.e. how you plan to spend your budget over the duration of the project. This will be derived from your project estimates and resources shededule. Finally, use the pink line to show - month by month - how much money you actually are spending compared to plan. Burn-up charts are very simple yet powerful tools.You can read more about them in the Project Management Coaching Workbook (see next sheet).</t>
  </si>
  <si>
    <r>
      <t xml:space="preserve">This table should be your </t>
    </r>
    <r>
      <rPr>
        <b/>
        <i/>
        <sz val="11"/>
        <color indexed="62"/>
        <rFont val="Arial"/>
        <family val="2"/>
      </rPr>
      <t>high level budget tracking sheet</t>
    </r>
    <r>
      <rPr>
        <i/>
        <sz val="11"/>
        <color indexed="62"/>
        <rFont val="Arial"/>
        <family val="2"/>
      </rPr>
      <t xml:space="preserve"> which you can use as your overall dashboard. It provides an overview of your project's financial situation at a particular point in time - hence it's a </t>
    </r>
    <r>
      <rPr>
        <i/>
        <u val="single"/>
        <sz val="11"/>
        <color indexed="62"/>
        <rFont val="Arial"/>
        <family val="2"/>
      </rPr>
      <t>snapshot.</t>
    </r>
    <r>
      <rPr>
        <i/>
        <sz val="11"/>
        <color indexed="62"/>
        <rFont val="Arial"/>
        <family val="2"/>
      </rPr>
      <t xml:space="preserve">
This is the overview you should be reporting from in your weekly status reports and to the steering committee.
This sheet will take information from other more detailed sheets depending on how you want to track your actual costs and how you produce your estimates.
The next two sheets contain 1) an example of a </t>
    </r>
    <r>
      <rPr>
        <b/>
        <i/>
        <sz val="11"/>
        <color indexed="62"/>
        <rFont val="Arial"/>
        <family val="2"/>
      </rPr>
      <t>Detailed Resources Cost Tracking sheet</t>
    </r>
    <r>
      <rPr>
        <i/>
        <sz val="11"/>
        <color indexed="62"/>
        <rFont val="Arial"/>
        <family val="2"/>
      </rPr>
      <t xml:space="preserve"> and 2) an example of a </t>
    </r>
    <r>
      <rPr>
        <b/>
        <i/>
        <sz val="11"/>
        <color indexed="62"/>
        <rFont val="Arial"/>
        <family val="2"/>
      </rPr>
      <t>Burn-Up Chart</t>
    </r>
    <r>
      <rPr>
        <i/>
        <sz val="11"/>
        <color indexed="62"/>
        <rFont val="Arial"/>
        <family val="2"/>
      </rPr>
      <t>. Note that the have no particular correlation to this high level sheet.</t>
    </r>
  </si>
  <si>
    <t>Training</t>
  </si>
  <si>
    <t>www.powerofprojectleadership.com</t>
  </si>
  <si>
    <t>www.susannemadsen.com</t>
  </si>
  <si>
    <t>For projects to succeed and add lasting value, the project manager must be able to strategize, innovate, take risks, empower and collaborate – in other words, project managers must learn how to lead. 
The Power of Project Leadership - now in it's second edition - helps you transform from project manager to effective project leader by shifting your managerial and task-oriented mind-set into one of inspiration, motivation and collaboration. It explains what good project leadership looks like and shows you how to make the transition by using concrete tools and strategies. It has a practical and engaging approach and references over 25 interviews with project management thought leaders from around the world, who themselves have made the transition from project manager to project leader.  
The Power of Project Leadership helps you transform from project manager to effective project leader by shifting your managerial and task-oriented mind-set into one of inspiration, motivation and collaboration. It explains what good project leadership looks like and shows you how to make the transition by using concrete tools and strategies. It has a practical and engaging approach and references over 25 interviews with project management thought leaders from around the world, who themselves have made the transition from project manager to project leader.</t>
  </si>
  <si>
    <t>Starting with an insightful self-assessment, The Project Management Coaching Workbook: Six Steps to Unleashing Your Potential offers tools, questions, reviews, guiding practices, and exercises that will help you build your roadmap to project management and leadership success.
Based on her many years as a sought-after project manager, coach and mentor, Susanne Madsen offers a proven six-step method designed to help you understand and articulate what you want to achieve—and then assists you in achieving those goals.
Whether used as a personal guide or in a workshop or group setting, The Project Management Coaching Workbook lays out a sound, proven plan to help you build confidence and achieve your project management goals.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</si>
</sst>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809]dd\ mmmm\ yyyy"/>
    <numFmt numFmtId="174" formatCode="dd/mm/yy;@"/>
    <numFmt numFmtId="175" formatCode="d/m/yy;@"/>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85">
    <font>
      <sz val="10"/>
      <name val="Arial"/>
      <family val="0"/>
    </font>
    <font>
      <b/>
      <sz val="10"/>
      <name val="Arial"/>
      <family val="2"/>
    </font>
    <font>
      <sz val="8"/>
      <name val="Arial"/>
      <family val="0"/>
    </font>
    <font>
      <b/>
      <sz val="10"/>
      <color indexed="10"/>
      <name val="Arial"/>
      <family val="2"/>
    </font>
    <font>
      <u val="single"/>
      <sz val="10"/>
      <color indexed="12"/>
      <name val="Arial"/>
      <family val="2"/>
    </font>
    <font>
      <u val="single"/>
      <sz val="10"/>
      <color indexed="36"/>
      <name val="Arial"/>
      <family val="2"/>
    </font>
    <font>
      <sz val="9"/>
      <name val="Tahoma"/>
      <family val="0"/>
    </font>
    <font>
      <b/>
      <i/>
      <sz val="9"/>
      <name val="Tahoma"/>
      <family val="2"/>
    </font>
    <font>
      <u val="single"/>
      <sz val="9"/>
      <name val="Tahoma"/>
      <family val="2"/>
    </font>
    <font>
      <i/>
      <sz val="10"/>
      <name val="Arial"/>
      <family val="0"/>
    </font>
    <font>
      <i/>
      <sz val="8"/>
      <name val="Arial"/>
      <family val="2"/>
    </font>
    <font>
      <b/>
      <sz val="12"/>
      <name val="Arial"/>
      <family val="2"/>
    </font>
    <font>
      <b/>
      <sz val="12"/>
      <color indexed="18"/>
      <name val="Arial"/>
      <family val="2"/>
    </font>
    <font>
      <sz val="12"/>
      <name val="Arial"/>
      <family val="2"/>
    </font>
    <font>
      <sz val="12"/>
      <color indexed="18"/>
      <name val="Arial"/>
      <family val="2"/>
    </font>
    <font>
      <sz val="12"/>
      <color indexed="10"/>
      <name val="Arial"/>
      <family val="2"/>
    </font>
    <font>
      <sz val="12"/>
      <color indexed="17"/>
      <name val="Arial"/>
      <family val="2"/>
    </font>
    <font>
      <strike/>
      <sz val="12"/>
      <color indexed="23"/>
      <name val="Arial"/>
      <family val="2"/>
    </font>
    <font>
      <strike/>
      <sz val="12"/>
      <color indexed="18"/>
      <name val="Arial"/>
      <family val="2"/>
    </font>
    <font>
      <b/>
      <sz val="12"/>
      <color indexed="10"/>
      <name val="Arial"/>
      <family val="2"/>
    </font>
    <font>
      <b/>
      <sz val="11"/>
      <color indexed="56"/>
      <name val="Batang"/>
      <family val="1"/>
    </font>
    <font>
      <b/>
      <i/>
      <sz val="11"/>
      <name val="Arial"/>
      <family val="2"/>
    </font>
    <font>
      <b/>
      <i/>
      <sz val="11"/>
      <color indexed="10"/>
      <name val="Arial"/>
      <family val="2"/>
    </font>
    <font>
      <sz val="10"/>
      <color indexed="23"/>
      <name val="Arial"/>
      <family val="0"/>
    </font>
    <font>
      <b/>
      <sz val="10"/>
      <color indexed="23"/>
      <name val="Arial"/>
      <family val="2"/>
    </font>
    <font>
      <b/>
      <sz val="10"/>
      <color indexed="63"/>
      <name val="Arial"/>
      <family val="2"/>
    </font>
    <font>
      <b/>
      <i/>
      <sz val="10"/>
      <name val="Arial"/>
      <family val="2"/>
    </font>
    <font>
      <b/>
      <i/>
      <sz val="10"/>
      <color indexed="12"/>
      <name val="Arial"/>
      <family val="2"/>
    </font>
    <font>
      <i/>
      <sz val="11"/>
      <name val="Arial"/>
      <family val="2"/>
    </font>
    <font>
      <i/>
      <sz val="11"/>
      <color indexed="62"/>
      <name val="Arial"/>
      <family val="2"/>
    </font>
    <font>
      <i/>
      <sz val="11"/>
      <color indexed="18"/>
      <name val="Arial"/>
      <family val="2"/>
    </font>
    <font>
      <b/>
      <i/>
      <sz val="11"/>
      <color indexed="62"/>
      <name val="Arial"/>
      <family val="2"/>
    </font>
    <font>
      <b/>
      <sz val="10"/>
      <color indexed="18"/>
      <name val="Arial"/>
      <family val="0"/>
    </font>
    <font>
      <i/>
      <u val="single"/>
      <sz val="11"/>
      <color indexed="62"/>
      <name val="Arial"/>
      <family val="2"/>
    </font>
    <font>
      <b/>
      <sz val="10"/>
      <color indexed="17"/>
      <name val="Arial"/>
      <family val="2"/>
    </font>
    <font>
      <sz val="10"/>
      <color indexed="8"/>
      <name val="Arial"/>
      <family val="2"/>
    </font>
    <font>
      <i/>
      <sz val="10"/>
      <color indexed="8"/>
      <name val="Arial"/>
      <family val="2"/>
    </font>
    <font>
      <sz val="11"/>
      <name val="Calibri"/>
      <family val="2"/>
    </font>
    <font>
      <sz val="10.25"/>
      <color indexed="8"/>
      <name val="Arial"/>
      <family val="0"/>
    </font>
    <font>
      <sz val="9.4"/>
      <color indexed="8"/>
      <name val="Arial"/>
      <family val="0"/>
    </font>
    <font>
      <sz val="13"/>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name val="Arial"/>
      <family val="0"/>
    </font>
    <font>
      <u val="single"/>
      <sz val="10"/>
      <color indexed="39"/>
      <name val="Arial"/>
      <family val="0"/>
    </font>
    <font>
      <b/>
      <u val="single"/>
      <sz val="12"/>
      <color indexed="39"/>
      <name val="Arial"/>
      <family val="0"/>
    </font>
    <font>
      <b/>
      <sz val="11"/>
      <color indexed="8"/>
      <name val="Arial"/>
      <family val="2"/>
    </font>
    <font>
      <b/>
      <sz val="10.25"/>
      <color indexed="8"/>
      <name val="Arial"/>
      <family val="0"/>
    </font>
    <font>
      <b/>
      <sz val="1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u val="single"/>
      <sz val="12"/>
      <color theme="10"/>
      <name val="Arial"/>
      <family val="0"/>
    </font>
    <font>
      <b/>
      <sz val="11"/>
      <color rgb="FF00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right"/>
    </xf>
    <xf numFmtId="0" fontId="10" fillId="0" borderId="0" xfId="0" applyFont="1" applyAlignment="1">
      <alignment horizontal="right"/>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xf>
    <xf numFmtId="0" fontId="13" fillId="0" borderId="10" xfId="0" applyFont="1" applyBorder="1" applyAlignment="1">
      <alignment horizontal="center" vertical="center"/>
    </xf>
    <xf numFmtId="3" fontId="14" fillId="0" borderId="10" xfId="0" applyNumberFormat="1" applyFont="1" applyBorder="1" applyAlignment="1">
      <alignment horizontal="center" vertical="center"/>
    </xf>
    <xf numFmtId="3" fontId="13" fillId="0" borderId="10" xfId="0" applyNumberFormat="1" applyFont="1" applyBorder="1" applyAlignment="1">
      <alignment horizontal="center" vertical="center"/>
    </xf>
    <xf numFmtId="9" fontId="13" fillId="0" borderId="10"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17" fillId="0" borderId="10" xfId="0" applyFont="1" applyBorder="1" applyAlignment="1">
      <alignment horizontal="center" vertical="center"/>
    </xf>
    <xf numFmtId="3" fontId="18" fillId="0" borderId="10" xfId="0" applyNumberFormat="1" applyFont="1" applyBorder="1" applyAlignment="1">
      <alignment horizontal="center" vertical="center"/>
    </xf>
    <xf numFmtId="3" fontId="17" fillId="0" borderId="10" xfId="0" applyNumberFormat="1" applyFont="1" applyBorder="1" applyAlignment="1">
      <alignment horizontal="center" vertical="center"/>
    </xf>
    <xf numFmtId="9" fontId="17" fillId="0" borderId="10"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3" fontId="19" fillId="0" borderId="10" xfId="0" applyNumberFormat="1" applyFont="1" applyBorder="1" applyAlignment="1">
      <alignment horizontal="center" vertical="center"/>
    </xf>
    <xf numFmtId="0" fontId="12" fillId="0" borderId="0" xfId="0" applyFont="1" applyAlignment="1">
      <alignment/>
    </xf>
    <xf numFmtId="0" fontId="0" fillId="0" borderId="0" xfId="0" applyAlignment="1">
      <alignment horizontal="left"/>
    </xf>
    <xf numFmtId="0" fontId="3" fillId="0" borderId="0" xfId="0" applyFont="1" applyAlignment="1">
      <alignment/>
    </xf>
    <xf numFmtId="0" fontId="20" fillId="0" borderId="0" xfId="0" applyFont="1" applyBorder="1" applyAlignment="1">
      <alignment/>
    </xf>
    <xf numFmtId="0" fontId="21" fillId="0" borderId="0" xfId="0" applyFont="1" applyBorder="1" applyAlignment="1">
      <alignment/>
    </xf>
    <xf numFmtId="0" fontId="21" fillId="0" borderId="0" xfId="0" applyFont="1" applyBorder="1" applyAlignment="1">
      <alignment horizontal="left"/>
    </xf>
    <xf numFmtId="0" fontId="22" fillId="0" borderId="0" xfId="0" applyFont="1" applyBorder="1" applyAlignment="1">
      <alignment/>
    </xf>
    <xf numFmtId="0" fontId="23" fillId="0" borderId="0" xfId="0" applyFont="1" applyAlignment="1">
      <alignment vertical="top" wrapText="1"/>
    </xf>
    <xf numFmtId="0" fontId="23" fillId="0" borderId="0" xfId="0"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23" fillId="0" borderId="0" xfId="0" applyFont="1" applyFill="1" applyAlignment="1">
      <alignment horizontal="center" vertical="top" wrapText="1"/>
    </xf>
    <xf numFmtId="9" fontId="23" fillId="0" borderId="0" xfId="0" applyNumberFormat="1" applyFont="1" applyFill="1" applyAlignment="1">
      <alignment horizontal="center" vertical="top" wrapText="1"/>
    </xf>
    <xf numFmtId="17" fontId="0"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1" fillId="0" borderId="11" xfId="0" applyFont="1" applyFill="1" applyBorder="1" applyAlignment="1">
      <alignment horizontal="left" wrapText="1"/>
    </xf>
    <xf numFmtId="0" fontId="25" fillId="0" borderId="12" xfId="0" applyFont="1" applyFill="1" applyBorder="1" applyAlignment="1">
      <alignment horizontal="center" wrapText="1"/>
    </xf>
    <xf numFmtId="9" fontId="25" fillId="0" borderId="11" xfId="0" applyNumberFormat="1" applyFont="1" applyFill="1" applyBorder="1" applyAlignment="1">
      <alignment horizontal="center" wrapText="1"/>
    </xf>
    <xf numFmtId="17" fontId="1" fillId="0" borderId="13" xfId="0" applyNumberFormat="1" applyFont="1" applyFill="1" applyBorder="1" applyAlignment="1">
      <alignment horizontal="center" wrapText="1"/>
    </xf>
    <xf numFmtId="17" fontId="1" fillId="0" borderId="0" xfId="0" applyNumberFormat="1" applyFont="1" applyFill="1" applyAlignment="1">
      <alignment horizontal="center" wrapText="1"/>
    </xf>
    <xf numFmtId="0" fontId="1" fillId="0" borderId="10" xfId="0" applyFont="1" applyFill="1" applyBorder="1" applyAlignment="1">
      <alignment horizontal="center" wrapText="1"/>
    </xf>
    <xf numFmtId="0" fontId="1" fillId="0" borderId="0" xfId="0" applyFont="1" applyFill="1" applyAlignment="1">
      <alignment horizontal="center" wrapText="1"/>
    </xf>
    <xf numFmtId="4" fontId="0" fillId="0" borderId="0" xfId="0" applyNumberFormat="1" applyFont="1" applyAlignment="1">
      <alignment vertical="top" wrapText="1"/>
    </xf>
    <xf numFmtId="4" fontId="1" fillId="33" borderId="14" xfId="0" applyNumberFormat="1" applyFont="1" applyFill="1" applyBorder="1" applyAlignment="1">
      <alignment vertical="top" wrapText="1"/>
    </xf>
    <xf numFmtId="0" fontId="0" fillId="0" borderId="0" xfId="0" applyFont="1" applyFill="1" applyAlignment="1">
      <alignment horizontal="left" vertical="top" wrapText="1"/>
    </xf>
    <xf numFmtId="2" fontId="23" fillId="0" borderId="0" xfId="0" applyNumberFormat="1" applyFont="1" applyFill="1" applyAlignment="1">
      <alignment vertical="top" wrapText="1"/>
    </xf>
    <xf numFmtId="4" fontId="0" fillId="0" borderId="0" xfId="0" applyNumberFormat="1" applyFont="1" applyFill="1" applyAlignment="1">
      <alignment vertical="top" wrapText="1"/>
    </xf>
    <xf numFmtId="2" fontId="23" fillId="0" borderId="0" xfId="0" applyNumberFormat="1" applyFont="1" applyAlignment="1">
      <alignment vertical="top" wrapText="1"/>
    </xf>
    <xf numFmtId="9" fontId="23" fillId="0" borderId="0" xfId="0" applyNumberFormat="1" applyFont="1" applyAlignment="1">
      <alignment horizontal="center" vertical="top" wrapText="1"/>
    </xf>
    <xf numFmtId="0" fontId="0" fillId="0" borderId="0" xfId="0" applyAlignment="1">
      <alignment/>
    </xf>
    <xf numFmtId="0" fontId="1" fillId="0" borderId="15" xfId="0" applyFont="1" applyFill="1" applyBorder="1" applyAlignment="1">
      <alignment horizontal="left" wrapText="1"/>
    </xf>
    <xf numFmtId="4" fontId="9" fillId="0" borderId="0" xfId="0" applyNumberFormat="1" applyFont="1" applyFill="1" applyAlignment="1">
      <alignment vertical="top" wrapText="1"/>
    </xf>
    <xf numFmtId="4" fontId="1" fillId="0" borderId="0" xfId="0" applyNumberFormat="1" applyFont="1" applyAlignment="1">
      <alignment vertical="top" wrapText="1"/>
    </xf>
    <xf numFmtId="4" fontId="24" fillId="0" borderId="0" xfId="0" applyNumberFormat="1" applyFont="1" applyAlignment="1">
      <alignment vertical="top" wrapText="1"/>
    </xf>
    <xf numFmtId="4" fontId="24" fillId="0" borderId="0" xfId="0" applyNumberFormat="1" applyFont="1" applyFill="1" applyAlignment="1">
      <alignment vertical="top" wrapText="1"/>
    </xf>
    <xf numFmtId="4" fontId="1" fillId="0" borderId="16" xfId="0" applyNumberFormat="1" applyFont="1" applyFill="1" applyBorder="1" applyAlignment="1">
      <alignment vertical="top" wrapText="1"/>
    </xf>
    <xf numFmtId="4" fontId="1" fillId="34" borderId="17" xfId="0" applyNumberFormat="1" applyFont="1" applyFill="1" applyBorder="1" applyAlignment="1">
      <alignment vertical="top" wrapText="1"/>
    </xf>
    <xf numFmtId="4" fontId="26" fillId="0" borderId="16" xfId="0" applyNumberFormat="1" applyFont="1" applyBorder="1" applyAlignment="1">
      <alignment vertical="top" wrapText="1"/>
    </xf>
    <xf numFmtId="17" fontId="26" fillId="0" borderId="13" xfId="0" applyNumberFormat="1" applyFont="1" applyFill="1" applyBorder="1" applyAlignment="1">
      <alignment horizontal="center" wrapText="1"/>
    </xf>
    <xf numFmtId="0" fontId="28" fillId="0" borderId="0" xfId="0" applyFont="1" applyAlignment="1">
      <alignment vertical="center"/>
    </xf>
    <xf numFmtId="0" fontId="0" fillId="0" borderId="0" xfId="0" applyAlignment="1">
      <alignment vertical="center"/>
    </xf>
    <xf numFmtId="0" fontId="28" fillId="0" borderId="0" xfId="0" applyFont="1" applyAlignment="1">
      <alignment vertical="center" wrapText="1"/>
    </xf>
    <xf numFmtId="4" fontId="0" fillId="33" borderId="14" xfId="0" applyNumberFormat="1" applyFont="1" applyFill="1" applyBorder="1" applyAlignment="1">
      <alignment vertical="top" wrapText="1"/>
    </xf>
    <xf numFmtId="2" fontId="14" fillId="0" borderId="0" xfId="0" applyNumberFormat="1" applyFont="1" applyAlignment="1">
      <alignment wrapText="1"/>
    </xf>
    <xf numFmtId="2" fontId="32" fillId="0" borderId="18" xfId="0" applyNumberFormat="1" applyFont="1" applyBorder="1" applyAlignment="1">
      <alignment horizontal="center" vertical="center" wrapText="1"/>
    </xf>
    <xf numFmtId="2" fontId="32" fillId="0" borderId="17" xfId="0" applyNumberFormat="1" applyFont="1" applyBorder="1" applyAlignment="1">
      <alignment horizontal="center" vertical="center" wrapText="1"/>
    </xf>
    <xf numFmtId="2" fontId="32" fillId="0" borderId="19" xfId="0" applyNumberFormat="1" applyFont="1" applyBorder="1" applyAlignment="1">
      <alignment horizontal="center" vertical="center" wrapText="1"/>
    </xf>
    <xf numFmtId="3" fontId="0" fillId="0" borderId="20" xfId="0" applyNumberFormat="1"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172" fontId="9" fillId="0" borderId="0" xfId="0" applyNumberFormat="1" applyFont="1" applyAlignment="1">
      <alignment/>
    </xf>
    <xf numFmtId="4" fontId="9" fillId="0" borderId="0" xfId="0" applyNumberFormat="1" applyFont="1" applyAlignment="1">
      <alignment vertical="top" wrapText="1"/>
    </xf>
    <xf numFmtId="4" fontId="35" fillId="0" borderId="0" xfId="0" applyNumberFormat="1" applyFont="1" applyFill="1" applyAlignment="1">
      <alignment vertical="top" wrapText="1"/>
    </xf>
    <xf numFmtId="4" fontId="36" fillId="0" borderId="0" xfId="0" applyNumberFormat="1" applyFont="1" applyFill="1" applyAlignment="1">
      <alignment vertical="top" wrapText="1"/>
    </xf>
    <xf numFmtId="4" fontId="35" fillId="0" borderId="0" xfId="0" applyNumberFormat="1" applyFont="1" applyAlignment="1">
      <alignment vertical="top" wrapText="1"/>
    </xf>
    <xf numFmtId="3" fontId="0" fillId="0" borderId="0" xfId="0" applyNumberFormat="1" applyBorder="1" applyAlignment="1">
      <alignment horizontal="center"/>
    </xf>
    <xf numFmtId="0" fontId="0" fillId="0" borderId="0" xfId="0" applyFont="1" applyFill="1" applyAlignment="1">
      <alignment horizontal="left" vertical="top" wrapText="1"/>
    </xf>
    <xf numFmtId="0" fontId="29" fillId="0" borderId="0" xfId="0" applyFont="1" applyAlignment="1">
      <alignment vertical="center" wrapText="1"/>
    </xf>
    <xf numFmtId="0" fontId="28"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30" fillId="0" borderId="0" xfId="0" applyFont="1" applyAlignment="1">
      <alignment vertical="center" wrapText="1"/>
    </xf>
    <xf numFmtId="0" fontId="0" fillId="0" borderId="0" xfId="0" applyAlignment="1">
      <alignment/>
    </xf>
    <xf numFmtId="17" fontId="34" fillId="0" borderId="10" xfId="0" applyNumberFormat="1" applyFont="1" applyFill="1" applyBorder="1" applyAlignment="1">
      <alignment horizontal="center" vertical="top" wrapText="1"/>
    </xf>
    <xf numFmtId="17" fontId="27" fillId="0" borderId="10" xfId="0" applyNumberFormat="1" applyFont="1" applyFill="1"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58" fillId="35" borderId="0" xfId="59" applyFont="1" applyFill="1">
      <alignment/>
      <protection/>
    </xf>
    <xf numFmtId="0" fontId="58" fillId="35" borderId="0" xfId="59" applyFont="1" applyFill="1">
      <alignment/>
      <protection/>
    </xf>
    <xf numFmtId="0" fontId="0" fillId="35" borderId="0" xfId="59" applyFill="1">
      <alignment/>
      <protection/>
    </xf>
    <xf numFmtId="0" fontId="58" fillId="36" borderId="0" xfId="59" applyFont="1" applyFill="1">
      <alignment/>
      <protection/>
    </xf>
    <xf numFmtId="0" fontId="58" fillId="37" borderId="0" xfId="59" applyFont="1" applyFill="1">
      <alignment/>
      <protection/>
    </xf>
    <xf numFmtId="0" fontId="40" fillId="37" borderId="0" xfId="59" applyFont="1" applyFill="1" applyAlignment="1">
      <alignment wrapText="1"/>
      <protection/>
    </xf>
    <xf numFmtId="0" fontId="0" fillId="0" borderId="0" xfId="59">
      <alignment/>
      <protection/>
    </xf>
    <xf numFmtId="0" fontId="0" fillId="37" borderId="0" xfId="59" applyFill="1" applyAlignment="1">
      <alignment wrapText="1"/>
      <protection/>
    </xf>
    <xf numFmtId="0" fontId="58" fillId="37" borderId="0" xfId="59" applyFont="1" applyFill="1">
      <alignment/>
      <protection/>
    </xf>
    <xf numFmtId="0" fontId="82" fillId="37" borderId="0" xfId="55" applyFont="1" applyFill="1" applyAlignment="1">
      <alignment wrapText="1"/>
    </xf>
    <xf numFmtId="0" fontId="58" fillId="36" borderId="0" xfId="59" applyFont="1" applyFill="1">
      <alignment/>
      <protection/>
    </xf>
    <xf numFmtId="0" fontId="1" fillId="37" borderId="0" xfId="59" applyFont="1" applyFill="1">
      <alignment/>
      <protection/>
    </xf>
    <xf numFmtId="0" fontId="82" fillId="37" borderId="0" xfId="55" applyFont="1" applyFill="1" applyAlignment="1">
      <alignment horizontal="justify"/>
    </xf>
    <xf numFmtId="0" fontId="83" fillId="37" borderId="0" xfId="59" applyFont="1" applyFill="1" applyAlignment="1">
      <alignment horizontal="justify"/>
      <protection/>
    </xf>
    <xf numFmtId="0" fontId="37" fillId="37" borderId="0" xfId="59" applyFont="1" applyFill="1" applyAlignment="1">
      <alignment horizontal="justify"/>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Actual vs. Planned Cost over Time</a:t>
            </a:r>
          </a:p>
        </c:rich>
      </c:tx>
      <c:layout>
        <c:manualLayout>
          <c:xMode val="factor"/>
          <c:yMode val="factor"/>
          <c:x val="0.00175"/>
          <c:y val="0"/>
        </c:manualLayout>
      </c:layout>
      <c:spPr>
        <a:noFill/>
        <a:ln>
          <a:noFill/>
        </a:ln>
      </c:spPr>
    </c:title>
    <c:plotArea>
      <c:layout>
        <c:manualLayout>
          <c:xMode val="edge"/>
          <c:yMode val="edge"/>
          <c:x val="0.045"/>
          <c:y val="0.14725"/>
          <c:w val="0.602"/>
          <c:h val="0.76125"/>
        </c:manualLayout>
      </c:layout>
      <c:lineChart>
        <c:grouping val="standard"/>
        <c:varyColors val="0"/>
        <c:ser>
          <c:idx val="0"/>
          <c:order val="0"/>
          <c:tx>
            <c:strRef>
              <c:f>'Burn-up chart'!$B$9</c:f>
              <c:strCache>
                <c:ptCount val="1"/>
                <c:pt idx="0">
                  <c:v>Approved Budget / Cost Estimate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'Burn-up chart'!$B$10:$B$30</c:f>
              <c:numCache/>
            </c:numRef>
          </c:val>
          <c:smooth val="0"/>
        </c:ser>
        <c:ser>
          <c:idx val="1"/>
          <c:order val="1"/>
          <c:tx>
            <c:strRef>
              <c:f>'Burn-up chart'!$C$9</c:f>
              <c:strCache>
                <c:ptCount val="1"/>
                <c:pt idx="0">
                  <c:v>Actual Incremental Spend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'Burn-up chart'!$C$10:$C$30</c:f>
              <c:numCache/>
            </c:numRef>
          </c:val>
          <c:smooth val="0"/>
        </c:ser>
        <c:ser>
          <c:idx val="2"/>
          <c:order val="2"/>
          <c:tx>
            <c:strRef>
              <c:f>'Burn-up chart'!$D$9</c:f>
              <c:strCache>
                <c:ptCount val="1"/>
                <c:pt idx="0">
                  <c:v>Planned Incremental Spend</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'Burn-up chart'!$D$10:$D$30</c:f>
              <c:numCache/>
            </c:numRef>
          </c:val>
          <c:smooth val="0"/>
        </c:ser>
        <c:marker val="1"/>
        <c:axId val="49084250"/>
        <c:axId val="39105067"/>
      </c:lineChart>
      <c:catAx>
        <c:axId val="49084250"/>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Time (months or weeks)</a:t>
                </a:r>
              </a:p>
            </c:rich>
          </c:tx>
          <c:layout>
            <c:manualLayout>
              <c:xMode val="factor"/>
              <c:yMode val="factor"/>
              <c:x val="-0.008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105067"/>
        <c:crosses val="autoZero"/>
        <c:auto val="1"/>
        <c:lblOffset val="100"/>
        <c:tickLblSkip val="2"/>
        <c:noMultiLvlLbl val="0"/>
      </c:catAx>
      <c:valAx>
        <c:axId val="39105067"/>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Dollar cost</a:t>
                </a:r>
              </a:p>
            </c:rich>
          </c:tx>
          <c:layout>
            <c:manualLayout>
              <c:xMode val="factor"/>
              <c:yMode val="factor"/>
              <c:x val="-0.025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84250"/>
        <c:crossesAt val="1"/>
        <c:crossBetween val="between"/>
        <c:dispUnits/>
      </c:valAx>
      <c:spPr>
        <a:solidFill>
          <a:srgbClr val="C0C0C0"/>
        </a:solidFill>
        <a:ln w="12700">
          <a:solidFill>
            <a:srgbClr val="808080"/>
          </a:solidFill>
        </a:ln>
      </c:spPr>
    </c:plotArea>
    <c:legend>
      <c:legendPos val="r"/>
      <c:layout>
        <c:manualLayout>
          <c:xMode val="edge"/>
          <c:yMode val="edge"/>
          <c:x val="0.66125"/>
          <c:y val="0.46525"/>
          <c:w val="0.3315"/>
          <c:h val="0.142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15</xdr:row>
      <xdr:rowOff>152400</xdr:rowOff>
    </xdr:from>
    <xdr:to>
      <xdr:col>8</xdr:col>
      <xdr:colOff>1095375</xdr:colOff>
      <xdr:row>17</xdr:row>
      <xdr:rowOff>104775</xdr:rowOff>
    </xdr:to>
    <xdr:sp>
      <xdr:nvSpPr>
        <xdr:cNvPr id="1" name="Oval 9"/>
        <xdr:cNvSpPr>
          <a:spLocks/>
        </xdr:cNvSpPr>
      </xdr:nvSpPr>
      <xdr:spPr>
        <a:xfrm>
          <a:off x="11020425" y="3105150"/>
          <a:ext cx="876300" cy="36195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28575</xdr:rowOff>
    </xdr:from>
    <xdr:to>
      <xdr:col>6</xdr:col>
      <xdr:colOff>9525</xdr:colOff>
      <xdr:row>17</xdr:row>
      <xdr:rowOff>0</xdr:rowOff>
    </xdr:to>
    <xdr:sp>
      <xdr:nvSpPr>
        <xdr:cNvPr id="2" name="Line 11"/>
        <xdr:cNvSpPr>
          <a:spLocks/>
        </xdr:cNvSpPr>
      </xdr:nvSpPr>
      <xdr:spPr>
        <a:xfrm>
          <a:off x="7791450" y="1619250"/>
          <a:ext cx="0" cy="1743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28575</xdr:rowOff>
    </xdr:from>
    <xdr:to>
      <xdr:col>3</xdr:col>
      <xdr:colOff>9525</xdr:colOff>
      <xdr:row>17</xdr:row>
      <xdr:rowOff>0</xdr:rowOff>
    </xdr:to>
    <xdr:sp>
      <xdr:nvSpPr>
        <xdr:cNvPr id="3" name="Line 12"/>
        <xdr:cNvSpPr>
          <a:spLocks/>
        </xdr:cNvSpPr>
      </xdr:nvSpPr>
      <xdr:spPr>
        <a:xfrm>
          <a:off x="3248025" y="1619250"/>
          <a:ext cx="0" cy="1743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0</xdr:row>
      <xdr:rowOff>104775</xdr:rowOff>
    </xdr:from>
    <xdr:to>
      <xdr:col>3</xdr:col>
      <xdr:colOff>47625</xdr:colOff>
      <xdr:row>6</xdr:row>
      <xdr:rowOff>85725</xdr:rowOff>
    </xdr:to>
    <xdr:sp>
      <xdr:nvSpPr>
        <xdr:cNvPr id="4" name="Rectangle 13"/>
        <xdr:cNvSpPr>
          <a:spLocks/>
        </xdr:cNvSpPr>
      </xdr:nvSpPr>
      <xdr:spPr>
        <a:xfrm>
          <a:off x="209550" y="104775"/>
          <a:ext cx="3076575" cy="1047750"/>
        </a:xfrm>
        <a:prstGeom prst="rect">
          <a:avLst/>
        </a:prstGeom>
        <a:noFill/>
        <a:ln w="19050" cmpd="sng">
          <a:solidFill>
            <a:srgbClr val="0033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20</xdr:row>
      <xdr:rowOff>95250</xdr:rowOff>
    </xdr:from>
    <xdr:to>
      <xdr:col>6</xdr:col>
      <xdr:colOff>133350</xdr:colOff>
      <xdr:row>22</xdr:row>
      <xdr:rowOff>85725</xdr:rowOff>
    </xdr:to>
    <xdr:sp>
      <xdr:nvSpPr>
        <xdr:cNvPr id="5" name="Rectangle 14"/>
        <xdr:cNvSpPr>
          <a:spLocks/>
        </xdr:cNvSpPr>
      </xdr:nvSpPr>
      <xdr:spPr>
        <a:xfrm>
          <a:off x="152400" y="3924300"/>
          <a:ext cx="7762875" cy="1685925"/>
        </a:xfrm>
        <a:prstGeom prst="rect">
          <a:avLst/>
        </a:prstGeom>
        <a:noFill/>
        <a:ln w="19050" cmpd="sng">
          <a:solidFill>
            <a:srgbClr val="0033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104775</xdr:rowOff>
    </xdr:from>
    <xdr:to>
      <xdr:col>17</xdr:col>
      <xdr:colOff>57150</xdr:colOff>
      <xdr:row>4</xdr:row>
      <xdr:rowOff>66675</xdr:rowOff>
    </xdr:to>
    <xdr:sp>
      <xdr:nvSpPr>
        <xdr:cNvPr id="1" name="Rectangle 21"/>
        <xdr:cNvSpPr>
          <a:spLocks/>
        </xdr:cNvSpPr>
      </xdr:nvSpPr>
      <xdr:spPr>
        <a:xfrm>
          <a:off x="152400" y="466725"/>
          <a:ext cx="9763125" cy="1133475"/>
        </a:xfrm>
        <a:prstGeom prst="rect">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8</xdr:row>
      <xdr:rowOff>76200</xdr:rowOff>
    </xdr:from>
    <xdr:to>
      <xdr:col>17</xdr:col>
      <xdr:colOff>76200</xdr:colOff>
      <xdr:row>29</xdr:row>
      <xdr:rowOff>114300</xdr:rowOff>
    </xdr:to>
    <xdr:graphicFrame>
      <xdr:nvGraphicFramePr>
        <xdr:cNvPr id="1" name="Chart 7"/>
        <xdr:cNvGraphicFramePr/>
      </xdr:nvGraphicFramePr>
      <xdr:xfrm>
        <a:off x="4953000" y="2343150"/>
        <a:ext cx="6257925" cy="355282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2</xdr:row>
      <xdr:rowOff>104775</xdr:rowOff>
    </xdr:from>
    <xdr:to>
      <xdr:col>17</xdr:col>
      <xdr:colOff>447675</xdr:colOff>
      <xdr:row>4</xdr:row>
      <xdr:rowOff>47625</xdr:rowOff>
    </xdr:to>
    <xdr:sp>
      <xdr:nvSpPr>
        <xdr:cNvPr id="2" name="Rectangle 8"/>
        <xdr:cNvSpPr>
          <a:spLocks/>
        </xdr:cNvSpPr>
      </xdr:nvSpPr>
      <xdr:spPr>
        <a:xfrm>
          <a:off x="228600" y="466725"/>
          <a:ext cx="11353800" cy="1200150"/>
        </a:xfrm>
        <a:prstGeom prst="rect">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1095375</xdr:colOff>
      <xdr:row>1</xdr:row>
      <xdr:rowOff>47625</xdr:rowOff>
    </xdr:from>
    <xdr:to>
      <xdr:col>0</xdr:col>
      <xdr:colOff>2524125</xdr:colOff>
      <xdr:row>1</xdr:row>
      <xdr:rowOff>2533650</xdr:rowOff>
    </xdr:to>
    <xdr:pic>
      <xdr:nvPicPr>
        <xdr:cNvPr id="1" name="Picture 5" descr="raphic of book_wide back.png"/>
        <xdr:cNvPicPr preferRelativeResize="1">
          <a:picLocks noChangeAspect="1"/>
        </xdr:cNvPicPr>
      </xdr:nvPicPr>
      <xdr:blipFill>
        <a:blip r:embed="rId1"/>
        <a:stretch>
          <a:fillRect/>
        </a:stretch>
      </xdr:blipFill>
      <xdr:spPr>
        <a:xfrm>
          <a:off x="1095375" y="209550"/>
          <a:ext cx="1428750" cy="2486025"/>
        </a:xfrm>
        <a:prstGeom prst="rect">
          <a:avLst/>
        </a:prstGeom>
        <a:noFill/>
        <a:ln w="9525" cmpd="sng">
          <a:noFill/>
        </a:ln>
      </xdr:spPr>
    </xdr:pic>
    <xdr:clientData/>
  </xdr:twoCellAnchor>
  <xdr:twoCellAnchor editAs="oneCell">
    <xdr:from>
      <xdr:col>0</xdr:col>
      <xdr:colOff>971550</xdr:colOff>
      <xdr:row>8</xdr:row>
      <xdr:rowOff>152400</xdr:rowOff>
    </xdr:from>
    <xdr:to>
      <xdr:col>0</xdr:col>
      <xdr:colOff>2286000</xdr:colOff>
      <xdr:row>12</xdr:row>
      <xdr:rowOff>0</xdr:rowOff>
    </xdr:to>
    <xdr:pic>
      <xdr:nvPicPr>
        <xdr:cNvPr id="2" name="Picture 6" descr="clip_image002.png"/>
        <xdr:cNvPicPr preferRelativeResize="1">
          <a:picLocks noChangeAspect="1"/>
        </xdr:cNvPicPr>
      </xdr:nvPicPr>
      <xdr:blipFill>
        <a:blip r:embed="rId2"/>
        <a:stretch>
          <a:fillRect/>
        </a:stretch>
      </xdr:blipFill>
      <xdr:spPr>
        <a:xfrm>
          <a:off x="971550" y="4629150"/>
          <a:ext cx="1314450" cy="2266950"/>
        </a:xfrm>
        <a:prstGeom prst="rect">
          <a:avLst/>
        </a:prstGeom>
        <a:noFill/>
        <a:ln w="9525" cmpd="sng">
          <a:noFill/>
        </a:ln>
      </xdr:spPr>
    </xdr:pic>
    <xdr:clientData/>
  </xdr:twoCellAnchor>
  <xdr:twoCellAnchor editAs="oneCell">
    <xdr:from>
      <xdr:col>0</xdr:col>
      <xdr:colOff>2733675</xdr:colOff>
      <xdr:row>7</xdr:row>
      <xdr:rowOff>0</xdr:rowOff>
    </xdr:from>
    <xdr:to>
      <xdr:col>1</xdr:col>
      <xdr:colOff>5267325</xdr:colOff>
      <xdr:row>7</xdr:row>
      <xdr:rowOff>314325</xdr:rowOff>
    </xdr:to>
    <xdr:pic>
      <xdr:nvPicPr>
        <xdr:cNvPr id="3" name="Picture 7" descr=" stars - short"/>
        <xdr:cNvPicPr preferRelativeResize="1">
          <a:picLocks noChangeAspect="1"/>
        </xdr:cNvPicPr>
      </xdr:nvPicPr>
      <xdr:blipFill>
        <a:blip r:embed="rId3"/>
        <a:stretch>
          <a:fillRect/>
        </a:stretch>
      </xdr:blipFill>
      <xdr:spPr>
        <a:xfrm>
          <a:off x="2733675" y="3629025"/>
          <a:ext cx="5334000" cy="314325"/>
        </a:xfrm>
        <a:prstGeom prst="rect">
          <a:avLst/>
        </a:prstGeom>
        <a:noFill/>
        <a:ln w="9525" cmpd="sng">
          <a:noFill/>
        </a:ln>
      </xdr:spPr>
    </xdr:pic>
    <xdr:clientData/>
  </xdr:twoCellAnchor>
  <xdr:twoCellAnchor editAs="oneCell">
    <xdr:from>
      <xdr:col>0</xdr:col>
      <xdr:colOff>2743200</xdr:colOff>
      <xdr:row>7</xdr:row>
      <xdr:rowOff>447675</xdr:rowOff>
    </xdr:from>
    <xdr:to>
      <xdr:col>1</xdr:col>
      <xdr:colOff>5743575</xdr:colOff>
      <xdr:row>7</xdr:row>
      <xdr:rowOff>771525</xdr:rowOff>
    </xdr:to>
    <xdr:pic>
      <xdr:nvPicPr>
        <xdr:cNvPr id="4" name="Picture 8" descr="aylor short"/>
        <xdr:cNvPicPr preferRelativeResize="1">
          <a:picLocks noChangeAspect="1"/>
        </xdr:cNvPicPr>
      </xdr:nvPicPr>
      <xdr:blipFill>
        <a:blip r:embed="rId4"/>
        <a:stretch>
          <a:fillRect/>
        </a:stretch>
      </xdr:blipFill>
      <xdr:spPr>
        <a:xfrm>
          <a:off x="2743200" y="4076700"/>
          <a:ext cx="5800725" cy="323850"/>
        </a:xfrm>
        <a:prstGeom prst="rect">
          <a:avLst/>
        </a:prstGeom>
        <a:noFill/>
        <a:ln w="9525" cmpd="sng">
          <a:noFill/>
        </a:ln>
      </xdr:spPr>
    </xdr:pic>
    <xdr:clientData/>
  </xdr:twoCellAnchor>
  <xdr:twoCellAnchor editAs="oneCell">
    <xdr:from>
      <xdr:col>0</xdr:col>
      <xdr:colOff>247650</xdr:colOff>
      <xdr:row>1</xdr:row>
      <xdr:rowOff>1838325</xdr:rowOff>
    </xdr:from>
    <xdr:to>
      <xdr:col>0</xdr:col>
      <xdr:colOff>1743075</xdr:colOff>
      <xdr:row>7</xdr:row>
      <xdr:rowOff>533400</xdr:rowOff>
    </xdr:to>
    <xdr:pic>
      <xdr:nvPicPr>
        <xdr:cNvPr id="5" name="Picture 5" descr="New edition right facing.jpg"/>
        <xdr:cNvPicPr preferRelativeResize="1">
          <a:picLocks noChangeAspect="1"/>
        </xdr:cNvPicPr>
      </xdr:nvPicPr>
      <xdr:blipFill>
        <a:blip r:embed="rId5"/>
        <a:srcRect l="22723" t="13131" r="30400" b="11564"/>
        <a:stretch>
          <a:fillRect/>
        </a:stretch>
      </xdr:blipFill>
      <xdr:spPr>
        <a:xfrm>
          <a:off x="247650" y="2000250"/>
          <a:ext cx="1504950" cy="2162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lestone%20track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usanneMadsen\Dropbox\Sus%20Documents\Business\Clients\People%20Deliver%20Projects\Template%20Set_Susanne%20Mads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ess update"/>
      <sheetName val="Further Inform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on"/>
      <sheetName val="Milestones"/>
      <sheetName val="Responsibilities"/>
      <sheetName val="Risks"/>
      <sheetName val="Progress update"/>
      <sheetName val="menu"/>
      <sheetName val="Project on a page"/>
    </sheetNames>
    <sheetDataSet>
      <sheetData sheetId="5">
        <row r="1">
          <cell r="A1" t="str">
            <v>GREEN</v>
          </cell>
        </row>
        <row r="2">
          <cell r="A2" t="str">
            <v>AMBER</v>
          </cell>
        </row>
        <row r="3">
          <cell r="A3" t="str">
            <v>RED</v>
          </cell>
        </row>
        <row r="4">
          <cell r="A4"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powerofprojectleadership.com" TargetMode="External" /><Relationship Id="rId2" Type="http://schemas.openxmlformats.org/officeDocument/2006/relationships/hyperlink" Target="http://www.susannemadsen.com/" TargetMode="Externa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M22"/>
  <sheetViews>
    <sheetView workbookViewId="0" topLeftCell="A2">
      <selection activeCell="H26" sqref="H26"/>
    </sheetView>
  </sheetViews>
  <sheetFormatPr defaultColWidth="8.8515625" defaultRowHeight="12.75"/>
  <cols>
    <col min="1" max="1" width="3.140625" style="0" customWidth="1"/>
    <col min="2" max="9" width="22.7109375" style="0" customWidth="1"/>
  </cols>
  <sheetData>
    <row r="2" spans="2:7" ht="14.25">
      <c r="B2" s="26" t="s">
        <v>20</v>
      </c>
      <c r="C2" s="27" t="s">
        <v>17</v>
      </c>
      <c r="G2" s="24"/>
    </row>
    <row r="3" spans="2:7" ht="14.25">
      <c r="B3" s="26" t="s">
        <v>21</v>
      </c>
      <c r="C3" s="27" t="s">
        <v>18</v>
      </c>
      <c r="G3" s="25"/>
    </row>
    <row r="4" spans="2:3" ht="14.25">
      <c r="B4" s="26" t="s">
        <v>22</v>
      </c>
      <c r="C4" s="27" t="s">
        <v>18</v>
      </c>
    </row>
    <row r="5" spans="2:3" ht="14.25">
      <c r="B5" s="26" t="s">
        <v>23</v>
      </c>
      <c r="C5" s="28">
        <v>2013</v>
      </c>
    </row>
    <row r="6" spans="2:3" ht="14.25">
      <c r="B6" s="26" t="s">
        <v>24</v>
      </c>
      <c r="C6" s="29" t="s">
        <v>19</v>
      </c>
    </row>
    <row r="8" ht="15.75">
      <c r="B8" s="23"/>
    </row>
    <row r="10" spans="2:13" s="3" customFormat="1" ht="32.25" customHeight="1">
      <c r="B10" s="6" t="s">
        <v>0</v>
      </c>
      <c r="C10" s="7" t="s">
        <v>15</v>
      </c>
      <c r="D10" s="6" t="s">
        <v>10</v>
      </c>
      <c r="E10" s="6" t="s">
        <v>11</v>
      </c>
      <c r="F10" s="6" t="s">
        <v>14</v>
      </c>
      <c r="G10" s="6" t="s">
        <v>8</v>
      </c>
      <c r="H10" s="6" t="s">
        <v>12</v>
      </c>
      <c r="I10" s="8" t="s">
        <v>7</v>
      </c>
      <c r="J10" s="2"/>
      <c r="K10" s="2"/>
      <c r="L10" s="2"/>
      <c r="M10" s="2"/>
    </row>
    <row r="11" spans="2:9" ht="15">
      <c r="B11" s="9" t="s">
        <v>1</v>
      </c>
      <c r="C11" s="10">
        <v>1022000</v>
      </c>
      <c r="D11" s="11">
        <v>798008</v>
      </c>
      <c r="E11" s="12">
        <f aca="true" t="shared" si="0" ref="E11:E17">D11/C11</f>
        <v>0.7808297455968689</v>
      </c>
      <c r="F11" s="11">
        <f>C11-D11</f>
        <v>223992</v>
      </c>
      <c r="G11" s="11">
        <v>450000</v>
      </c>
      <c r="H11" s="11">
        <f>D11+G11</f>
        <v>1248008</v>
      </c>
      <c r="I11" s="13">
        <f>C11-H11</f>
        <v>-226008</v>
      </c>
    </row>
    <row r="12" spans="2:9" ht="15">
      <c r="B12" s="9" t="s">
        <v>2</v>
      </c>
      <c r="C12" s="10">
        <v>900000</v>
      </c>
      <c r="D12" s="11">
        <v>233009</v>
      </c>
      <c r="E12" s="12">
        <f t="shared" si="0"/>
        <v>0.2588988888888889</v>
      </c>
      <c r="F12" s="11">
        <f aca="true" t="shared" si="1" ref="F12:F17">C12-D12</f>
        <v>666991</v>
      </c>
      <c r="G12" s="11">
        <v>560000</v>
      </c>
      <c r="H12" s="11">
        <f aca="true" t="shared" si="2" ref="H12:H17">D12+G12</f>
        <v>793009</v>
      </c>
      <c r="I12" s="14">
        <f aca="true" t="shared" si="3" ref="I12:I17">C12-H12</f>
        <v>106991</v>
      </c>
    </row>
    <row r="13" spans="2:9" ht="15">
      <c r="B13" s="9" t="s">
        <v>3</v>
      </c>
      <c r="C13" s="10">
        <v>1010000</v>
      </c>
      <c r="D13" s="11">
        <v>978445</v>
      </c>
      <c r="E13" s="12">
        <f t="shared" si="0"/>
        <v>0.9687574257425743</v>
      </c>
      <c r="F13" s="11">
        <f t="shared" si="1"/>
        <v>31555</v>
      </c>
      <c r="G13" s="11">
        <v>5500</v>
      </c>
      <c r="H13" s="11">
        <f t="shared" si="2"/>
        <v>983945</v>
      </c>
      <c r="I13" s="14">
        <f t="shared" si="3"/>
        <v>26055</v>
      </c>
    </row>
    <row r="14" spans="2:9" ht="15">
      <c r="B14" s="9" t="s">
        <v>4</v>
      </c>
      <c r="C14" s="10">
        <v>550000</v>
      </c>
      <c r="D14" s="11">
        <v>703557</v>
      </c>
      <c r="E14" s="12">
        <f t="shared" si="0"/>
        <v>1.2791945454545455</v>
      </c>
      <c r="F14" s="11">
        <f t="shared" si="1"/>
        <v>-153557</v>
      </c>
      <c r="G14" s="9">
        <v>0</v>
      </c>
      <c r="H14" s="11">
        <f t="shared" si="2"/>
        <v>703557</v>
      </c>
      <c r="I14" s="13">
        <f t="shared" si="3"/>
        <v>-153557</v>
      </c>
    </row>
    <row r="15" spans="2:9" ht="15">
      <c r="B15" s="15" t="s">
        <v>5</v>
      </c>
      <c r="C15" s="16">
        <v>228000</v>
      </c>
      <c r="D15" s="17">
        <v>23000</v>
      </c>
      <c r="E15" s="18">
        <f>D15/C15</f>
        <v>0.10087719298245613</v>
      </c>
      <c r="F15" s="11">
        <f t="shared" si="1"/>
        <v>205000</v>
      </c>
      <c r="G15" s="17">
        <v>0</v>
      </c>
      <c r="H15" s="17">
        <f>D15+G15</f>
        <v>23000</v>
      </c>
      <c r="I15" s="14">
        <f>C15-H15</f>
        <v>205000</v>
      </c>
    </row>
    <row r="16" spans="2:9" ht="15">
      <c r="B16" s="9" t="s">
        <v>13</v>
      </c>
      <c r="C16" s="10">
        <v>887000</v>
      </c>
      <c r="D16" s="11">
        <v>410149</v>
      </c>
      <c r="E16" s="12">
        <f t="shared" si="0"/>
        <v>0.46240022547914317</v>
      </c>
      <c r="F16" s="11">
        <f t="shared" si="1"/>
        <v>476851</v>
      </c>
      <c r="G16" s="11">
        <v>480000</v>
      </c>
      <c r="H16" s="11">
        <f t="shared" si="2"/>
        <v>890149</v>
      </c>
      <c r="I16" s="13">
        <f t="shared" si="3"/>
        <v>-3149</v>
      </c>
    </row>
    <row r="17" spans="2:9" ht="17.25" customHeight="1">
      <c r="B17" s="8" t="s">
        <v>6</v>
      </c>
      <c r="C17" s="19">
        <f>SUM(C11:C16)</f>
        <v>4597000</v>
      </c>
      <c r="D17" s="20">
        <f>SUM(D11:D16)</f>
        <v>3146168</v>
      </c>
      <c r="E17" s="21">
        <f t="shared" si="0"/>
        <v>0.6843959103763324</v>
      </c>
      <c r="F17" s="20">
        <f t="shared" si="1"/>
        <v>1450832</v>
      </c>
      <c r="G17" s="20">
        <f>SUM(G11:G16)</f>
        <v>1495500</v>
      </c>
      <c r="H17" s="20">
        <f t="shared" si="2"/>
        <v>4641668</v>
      </c>
      <c r="I17" s="22">
        <f t="shared" si="3"/>
        <v>-44668</v>
      </c>
    </row>
    <row r="18" spans="2:9" ht="12">
      <c r="B18" s="1"/>
      <c r="C18" s="1"/>
      <c r="D18" s="1"/>
      <c r="E18" s="1"/>
      <c r="F18" s="1"/>
      <c r="G18" s="1"/>
      <c r="H18" s="1"/>
      <c r="I18" s="1"/>
    </row>
    <row r="19" spans="2:9" ht="12">
      <c r="B19" s="4"/>
      <c r="I19" s="5" t="s">
        <v>16</v>
      </c>
    </row>
    <row r="22" spans="2:6" s="64" customFormat="1" ht="120.75" customHeight="1">
      <c r="B22" s="85" t="s">
        <v>98</v>
      </c>
      <c r="C22" s="86"/>
      <c r="D22" s="86"/>
      <c r="E22" s="86"/>
      <c r="F22" s="87"/>
    </row>
  </sheetData>
  <sheetProtection/>
  <mergeCells count="1">
    <mergeCell ref="B22:F22"/>
  </mergeCells>
  <printOptions/>
  <pageMargins left="0.75" right="0.75" top="1" bottom="1" header="0.5" footer="0.5"/>
  <pageSetup horizontalDpi="600" verticalDpi="600" orientation="portrait" paperSize="9"/>
  <ignoredErrors>
    <ignoredError sqref="E17" formula="1"/>
  </ignoredErrors>
  <drawing r:id="rId3"/>
  <legacyDrawing r:id="rId2"/>
</worksheet>
</file>

<file path=xl/worksheets/sheet2.xml><?xml version="1.0" encoding="utf-8"?>
<worksheet xmlns="http://schemas.openxmlformats.org/spreadsheetml/2006/main" xmlns:r="http://schemas.openxmlformats.org/officeDocument/2006/relationships">
  <dimension ref="B2:U240"/>
  <sheetViews>
    <sheetView tabSelected="1" workbookViewId="0" topLeftCell="A1">
      <selection activeCell="B44" sqref="B44"/>
    </sheetView>
  </sheetViews>
  <sheetFormatPr defaultColWidth="9.140625" defaultRowHeight="12.75"/>
  <cols>
    <col min="1" max="1" width="2.8515625" style="32" customWidth="1"/>
    <col min="2" max="2" width="22.421875" style="32" customWidth="1"/>
    <col min="3" max="3" width="17.8515625" style="32" customWidth="1"/>
    <col min="4" max="4" width="8.421875" style="32" hidden="1" customWidth="1"/>
    <col min="5" max="5" width="12.140625" style="32" hidden="1" customWidth="1"/>
    <col min="6" max="6" width="12.00390625" style="30" hidden="1" customWidth="1"/>
    <col min="7" max="7" width="11.8515625" style="52" customWidth="1"/>
    <col min="8" max="8" width="8.421875" style="31" customWidth="1"/>
    <col min="9" max="9" width="11.421875" style="33" customWidth="1"/>
    <col min="10" max="10" width="11.7109375" style="33" customWidth="1"/>
    <col min="11" max="11" width="11.28125" style="32" customWidth="1"/>
    <col min="12" max="12" width="2.00390625" style="32" customWidth="1"/>
    <col min="13" max="13" width="10.7109375" style="32" customWidth="1"/>
    <col min="14" max="15" width="11.8515625" style="32" customWidth="1"/>
    <col min="16" max="16" width="1.8515625" style="32" customWidth="1"/>
    <col min="17" max="17" width="11.7109375" style="32" customWidth="1"/>
    <col min="18" max="18" width="12.421875" style="32" customWidth="1"/>
    <col min="19" max="19" width="16.140625" style="32" customWidth="1"/>
    <col min="20" max="20" width="17.421875" style="32" customWidth="1"/>
    <col min="21" max="21" width="15.7109375" style="32" customWidth="1"/>
    <col min="22" max="16384" width="9.140625" style="32" customWidth="1"/>
  </cols>
  <sheetData>
    <row r="1" ht="12.75"/>
    <row r="2" spans="2:9" ht="15.75">
      <c r="B2" s="88" t="s">
        <v>94</v>
      </c>
      <c r="C2" s="88"/>
      <c r="D2" s="88"/>
      <c r="E2" s="88"/>
      <c r="F2" s="88"/>
      <c r="G2" s="88"/>
      <c r="H2" s="88"/>
      <c r="I2" s="88"/>
    </row>
    <row r="3" spans="6:9" ht="12.75">
      <c r="F3" s="32"/>
      <c r="G3" s="32"/>
      <c r="H3" s="32"/>
      <c r="I3" s="32"/>
    </row>
    <row r="4" spans="2:17" ht="79.5" customHeight="1">
      <c r="B4" s="89" t="s">
        <v>95</v>
      </c>
      <c r="C4" s="86"/>
      <c r="D4" s="86"/>
      <c r="E4" s="86"/>
      <c r="F4" s="87"/>
      <c r="G4" s="90"/>
      <c r="H4" s="90"/>
      <c r="I4" s="90"/>
      <c r="J4" s="90"/>
      <c r="K4" s="90"/>
      <c r="L4" s="90"/>
      <c r="M4" s="90"/>
      <c r="N4" s="90"/>
      <c r="O4" s="90"/>
      <c r="P4" s="90"/>
      <c r="Q4" s="90"/>
    </row>
    <row r="5" spans="2:14" ht="16.5" customHeight="1">
      <c r="B5" s="65"/>
      <c r="C5" s="63"/>
      <c r="D5" s="63"/>
      <c r="E5" s="63"/>
      <c r="F5" s="64"/>
      <c r="G5" s="53"/>
      <c r="H5" s="53"/>
      <c r="I5" s="53"/>
      <c r="J5" s="53"/>
      <c r="K5" s="53"/>
      <c r="L5" s="53"/>
      <c r="M5" s="53"/>
      <c r="N5" s="53"/>
    </row>
    <row r="6" spans="2:14" ht="16.5" customHeight="1">
      <c r="B6" s="65"/>
      <c r="C6" s="63"/>
      <c r="D6" s="63"/>
      <c r="E6" s="63"/>
      <c r="F6" s="64"/>
      <c r="G6" s="53"/>
      <c r="H6" s="53"/>
      <c r="I6" s="53"/>
      <c r="J6" s="53"/>
      <c r="K6" s="53"/>
      <c r="L6" s="53"/>
      <c r="M6" s="53"/>
      <c r="N6" s="53"/>
    </row>
    <row r="7" spans="6:21" s="34" customFormat="1" ht="12.75">
      <c r="F7" s="35"/>
      <c r="G7" s="36"/>
      <c r="H7" s="35"/>
      <c r="I7" s="91" t="s">
        <v>83</v>
      </c>
      <c r="J7" s="91"/>
      <c r="K7" s="91"/>
      <c r="L7" s="37"/>
      <c r="M7" s="92" t="s">
        <v>84</v>
      </c>
      <c r="N7" s="92"/>
      <c r="O7" s="92"/>
      <c r="P7" s="37"/>
      <c r="Q7" s="92" t="s">
        <v>82</v>
      </c>
      <c r="R7" s="92"/>
      <c r="S7" s="38"/>
      <c r="T7" s="38"/>
      <c r="U7" s="38"/>
    </row>
    <row r="8" spans="2:21" s="45" customFormat="1" ht="39" thickBot="1">
      <c r="B8" s="54" t="s">
        <v>32</v>
      </c>
      <c r="C8" s="39" t="s">
        <v>25</v>
      </c>
      <c r="D8" s="39" t="s">
        <v>26</v>
      </c>
      <c r="E8" s="39" t="s">
        <v>9</v>
      </c>
      <c r="F8" s="40" t="s">
        <v>27</v>
      </c>
      <c r="G8" s="41" t="s">
        <v>79</v>
      </c>
      <c r="H8" s="40" t="s">
        <v>78</v>
      </c>
      <c r="I8" s="42" t="s">
        <v>72</v>
      </c>
      <c r="J8" s="42" t="s">
        <v>73</v>
      </c>
      <c r="K8" s="42" t="s">
        <v>74</v>
      </c>
      <c r="L8" s="43"/>
      <c r="M8" s="62" t="s">
        <v>75</v>
      </c>
      <c r="N8" s="62" t="s">
        <v>76</v>
      </c>
      <c r="O8" s="62" t="s">
        <v>77</v>
      </c>
      <c r="P8" s="43"/>
      <c r="Q8" s="62" t="s">
        <v>80</v>
      </c>
      <c r="R8" s="62" t="s">
        <v>81</v>
      </c>
      <c r="S8" s="44" t="s">
        <v>88</v>
      </c>
      <c r="T8" s="44" t="s">
        <v>89</v>
      </c>
      <c r="U8" s="44" t="s">
        <v>12</v>
      </c>
    </row>
    <row r="9" spans="6:21" s="56" customFormat="1" ht="18.75" customHeight="1" thickBot="1">
      <c r="F9" s="57"/>
      <c r="G9" s="57"/>
      <c r="H9" s="58"/>
      <c r="I9" s="59">
        <f>SUM(I10:I39)</f>
        <v>334526.57999999996</v>
      </c>
      <c r="J9" s="59">
        <f>SUM(J10:J39)</f>
        <v>406138.89</v>
      </c>
      <c r="K9" s="59">
        <f>SUM(K10:K39)</f>
        <v>473339.10000000003</v>
      </c>
      <c r="L9" s="60"/>
      <c r="M9" s="61">
        <f>SUM(M10:M39)</f>
        <v>534654.2</v>
      </c>
      <c r="N9" s="61">
        <f>SUM(N10:N39)</f>
        <v>544085.7999999999</v>
      </c>
      <c r="O9" s="61">
        <f>SUM(O10:O39)</f>
        <v>483357.79999999993</v>
      </c>
      <c r="P9" s="60"/>
      <c r="Q9" s="61">
        <f>SUM(Q10:Q39)</f>
        <v>339709.6</v>
      </c>
      <c r="R9" s="61">
        <f>SUM(R10:R39)</f>
        <v>213908</v>
      </c>
      <c r="S9" s="66">
        <f>SUM(I9:K9)</f>
        <v>1214004.57</v>
      </c>
      <c r="T9" s="66">
        <f>SUM(M9:R9)</f>
        <v>2115715.4</v>
      </c>
      <c r="U9" s="47">
        <f>(S9+T9)</f>
        <v>3329719.9699999997</v>
      </c>
    </row>
    <row r="10" spans="2:18" s="33" customFormat="1" ht="12.75">
      <c r="B10" s="48" t="s">
        <v>60</v>
      </c>
      <c r="C10" s="48" t="s">
        <v>33</v>
      </c>
      <c r="D10" s="48">
        <v>23614</v>
      </c>
      <c r="E10" s="48" t="s">
        <v>28</v>
      </c>
      <c r="F10" s="49" t="s">
        <v>29</v>
      </c>
      <c r="G10" s="36">
        <v>1</v>
      </c>
      <c r="H10" s="49">
        <v>1575</v>
      </c>
      <c r="I10" s="80">
        <v>24600.03</v>
      </c>
      <c r="J10" s="80">
        <v>24600.03</v>
      </c>
      <c r="K10" s="80">
        <v>24600.03</v>
      </c>
      <c r="L10" s="50"/>
      <c r="M10" s="55">
        <f>$G10*$H10*18</f>
        <v>28350</v>
      </c>
      <c r="N10" s="55">
        <f>$G10*$H10*18</f>
        <v>28350</v>
      </c>
      <c r="O10" s="55">
        <f>$G10*$H10*18</f>
        <v>28350</v>
      </c>
      <c r="P10" s="55"/>
      <c r="Q10" s="55">
        <f>$G10*$H10*18</f>
        <v>28350</v>
      </c>
      <c r="R10" s="55">
        <f>$G10*$H10*18</f>
        <v>28350</v>
      </c>
    </row>
    <row r="11" spans="2:19" s="33" customFormat="1" ht="12">
      <c r="B11" s="48" t="s">
        <v>62</v>
      </c>
      <c r="C11" s="48" t="s">
        <v>34</v>
      </c>
      <c r="D11" s="48">
        <v>23616</v>
      </c>
      <c r="E11" s="48" t="s">
        <v>28</v>
      </c>
      <c r="F11" s="49" t="s">
        <v>29</v>
      </c>
      <c r="G11" s="36">
        <v>0.7</v>
      </c>
      <c r="H11" s="49">
        <v>1231</v>
      </c>
      <c r="I11" s="80">
        <v>0</v>
      </c>
      <c r="J11" s="80">
        <v>13000</v>
      </c>
      <c r="K11" s="80">
        <v>13000</v>
      </c>
      <c r="L11" s="50"/>
      <c r="M11" s="55">
        <f aca="true" t="shared" si="0" ref="M11:O36">$G11*$H11*18</f>
        <v>15510.599999999999</v>
      </c>
      <c r="N11" s="55">
        <f t="shared" si="0"/>
        <v>15510.599999999999</v>
      </c>
      <c r="O11" s="55">
        <f t="shared" si="0"/>
        <v>15510.599999999999</v>
      </c>
      <c r="P11" s="55"/>
      <c r="Q11" s="55">
        <v>0</v>
      </c>
      <c r="R11" s="55">
        <v>0</v>
      </c>
      <c r="S11" s="50"/>
    </row>
    <row r="12" spans="2:18" s="33" customFormat="1" ht="12">
      <c r="B12" s="48" t="s">
        <v>63</v>
      </c>
      <c r="C12" s="48" t="s">
        <v>35</v>
      </c>
      <c r="D12" s="48">
        <v>23626</v>
      </c>
      <c r="E12" s="48" t="s">
        <v>28</v>
      </c>
      <c r="F12" s="49" t="s">
        <v>27</v>
      </c>
      <c r="G12" s="36">
        <v>1</v>
      </c>
      <c r="H12" s="49">
        <v>1575</v>
      </c>
      <c r="I12" s="80">
        <v>24600.03</v>
      </c>
      <c r="J12" s="80">
        <v>18000</v>
      </c>
      <c r="K12" s="80">
        <v>24600.03</v>
      </c>
      <c r="L12" s="50"/>
      <c r="M12" s="55">
        <f t="shared" si="0"/>
        <v>28350</v>
      </c>
      <c r="N12" s="55">
        <f t="shared" si="0"/>
        <v>28350</v>
      </c>
      <c r="O12" s="55">
        <f t="shared" si="0"/>
        <v>28350</v>
      </c>
      <c r="P12" s="55"/>
      <c r="Q12" s="55">
        <f>$G12*$H12*18</f>
        <v>28350</v>
      </c>
      <c r="R12" s="55">
        <f>$G12*$H12*18</f>
        <v>28350</v>
      </c>
    </row>
    <row r="13" spans="2:18" s="33" customFormat="1" ht="12">
      <c r="B13" s="48" t="s">
        <v>63</v>
      </c>
      <c r="C13" s="48" t="s">
        <v>36</v>
      </c>
      <c r="D13" s="48">
        <v>23614</v>
      </c>
      <c r="E13" s="48" t="s">
        <v>28</v>
      </c>
      <c r="F13" s="49" t="s">
        <v>29</v>
      </c>
      <c r="G13" s="36">
        <v>0.8</v>
      </c>
      <c r="H13" s="49">
        <v>1575</v>
      </c>
      <c r="I13" s="80">
        <v>0</v>
      </c>
      <c r="J13" s="80">
        <v>16000.8</v>
      </c>
      <c r="K13" s="80">
        <v>16000.8</v>
      </c>
      <c r="L13" s="50"/>
      <c r="M13" s="55">
        <f t="shared" si="0"/>
        <v>22680</v>
      </c>
      <c r="N13" s="55">
        <f t="shared" si="0"/>
        <v>22680</v>
      </c>
      <c r="O13" s="55">
        <f t="shared" si="0"/>
        <v>22680</v>
      </c>
      <c r="P13" s="55"/>
      <c r="Q13" s="55">
        <v>0</v>
      </c>
      <c r="R13" s="55">
        <v>0</v>
      </c>
    </row>
    <row r="14" spans="2:18" s="33" customFormat="1" ht="12">
      <c r="B14" s="48" t="s">
        <v>68</v>
      </c>
      <c r="C14" s="48" t="s">
        <v>37</v>
      </c>
      <c r="D14" s="48">
        <v>23623</v>
      </c>
      <c r="E14" s="48" t="s">
        <v>28</v>
      </c>
      <c r="F14" s="49" t="s">
        <v>27</v>
      </c>
      <c r="G14" s="36">
        <v>1</v>
      </c>
      <c r="H14" s="49">
        <v>1575</v>
      </c>
      <c r="I14" s="80">
        <v>24600.03</v>
      </c>
      <c r="J14" s="80">
        <v>24600.03</v>
      </c>
      <c r="K14" s="80">
        <v>24600.03</v>
      </c>
      <c r="L14" s="50"/>
      <c r="M14" s="55">
        <f t="shared" si="0"/>
        <v>28350</v>
      </c>
      <c r="N14" s="55">
        <f t="shared" si="0"/>
        <v>28350</v>
      </c>
      <c r="O14" s="55">
        <f t="shared" si="0"/>
        <v>28350</v>
      </c>
      <c r="P14" s="55"/>
      <c r="Q14" s="55">
        <f>$G14*$H14*18</f>
        <v>28350</v>
      </c>
      <c r="R14" s="55">
        <f>$G14*$H14*18</f>
        <v>28350</v>
      </c>
    </row>
    <row r="15" spans="2:18" s="33" customFormat="1" ht="12">
      <c r="B15" s="48" t="s">
        <v>61</v>
      </c>
      <c r="C15" s="48" t="s">
        <v>38</v>
      </c>
      <c r="D15" s="48">
        <v>23623</v>
      </c>
      <c r="E15" s="48" t="s">
        <v>30</v>
      </c>
      <c r="F15" s="49" t="s">
        <v>27</v>
      </c>
      <c r="G15" s="36">
        <v>1</v>
      </c>
      <c r="H15" s="49">
        <v>1231</v>
      </c>
      <c r="I15" s="80">
        <v>21900</v>
      </c>
      <c r="J15" s="80">
        <v>21900</v>
      </c>
      <c r="K15" s="80">
        <v>21900</v>
      </c>
      <c r="L15" s="50"/>
      <c r="M15" s="55">
        <f t="shared" si="0"/>
        <v>22158</v>
      </c>
      <c r="N15" s="55">
        <f t="shared" si="0"/>
        <v>22158</v>
      </c>
      <c r="O15" s="55">
        <f t="shared" si="0"/>
        <v>22158</v>
      </c>
      <c r="P15" s="55"/>
      <c r="Q15" s="55">
        <f>$G15*$H15*18</f>
        <v>22158</v>
      </c>
      <c r="R15" s="55">
        <f>$G15*$H15*18</f>
        <v>22158</v>
      </c>
    </row>
    <row r="16" spans="2:18" s="33" customFormat="1" ht="12">
      <c r="B16" s="48" t="s">
        <v>61</v>
      </c>
      <c r="C16" s="48" t="s">
        <v>39</v>
      </c>
      <c r="D16" s="48">
        <v>23623</v>
      </c>
      <c r="E16" s="48" t="s">
        <v>28</v>
      </c>
      <c r="F16" s="49" t="s">
        <v>27</v>
      </c>
      <c r="G16" s="36">
        <v>0.2</v>
      </c>
      <c r="H16" s="49">
        <v>1060</v>
      </c>
      <c r="I16" s="80">
        <v>0</v>
      </c>
      <c r="J16" s="80">
        <v>2900.81</v>
      </c>
      <c r="K16" s="80">
        <v>2900.81</v>
      </c>
      <c r="L16" s="50"/>
      <c r="M16" s="55">
        <f t="shared" si="0"/>
        <v>3816</v>
      </c>
      <c r="N16" s="55">
        <f t="shared" si="0"/>
        <v>3816</v>
      </c>
      <c r="O16" s="55">
        <f t="shared" si="0"/>
        <v>3816</v>
      </c>
      <c r="P16" s="55"/>
      <c r="Q16" s="55">
        <f>$G16*$H16*18</f>
        <v>3816</v>
      </c>
      <c r="R16" s="55">
        <v>0</v>
      </c>
    </row>
    <row r="17" spans="2:20" s="33" customFormat="1" ht="12">
      <c r="B17" s="48" t="s">
        <v>61</v>
      </c>
      <c r="C17" s="48" t="s">
        <v>40</v>
      </c>
      <c r="D17" s="48">
        <v>23623</v>
      </c>
      <c r="E17" s="48" t="s">
        <v>30</v>
      </c>
      <c r="F17" s="49" t="s">
        <v>27</v>
      </c>
      <c r="G17" s="36">
        <v>1</v>
      </c>
      <c r="H17" s="49">
        <v>1060</v>
      </c>
      <c r="I17" s="81">
        <v>0</v>
      </c>
      <c r="J17" s="81">
        <v>0</v>
      </c>
      <c r="K17" s="81">
        <v>15009.3</v>
      </c>
      <c r="L17" s="50"/>
      <c r="M17" s="55">
        <f t="shared" si="0"/>
        <v>19080</v>
      </c>
      <c r="N17" s="55">
        <f t="shared" si="0"/>
        <v>19080</v>
      </c>
      <c r="O17" s="55">
        <f t="shared" si="0"/>
        <v>19080</v>
      </c>
      <c r="P17" s="55"/>
      <c r="Q17" s="55">
        <f>$G17*$H17*18</f>
        <v>19080</v>
      </c>
      <c r="R17" s="55">
        <v>0</v>
      </c>
      <c r="T17" s="50"/>
    </row>
    <row r="18" spans="2:18" s="33" customFormat="1" ht="12">
      <c r="B18" s="48" t="s">
        <v>64</v>
      </c>
      <c r="C18" s="48" t="s">
        <v>41</v>
      </c>
      <c r="D18" s="48">
        <v>23623</v>
      </c>
      <c r="E18" s="48" t="s">
        <v>28</v>
      </c>
      <c r="F18" s="49" t="s">
        <v>27</v>
      </c>
      <c r="G18" s="36">
        <v>0.8</v>
      </c>
      <c r="H18" s="49">
        <v>1575</v>
      </c>
      <c r="I18" s="80">
        <v>16000.8</v>
      </c>
      <c r="J18" s="80">
        <v>10000</v>
      </c>
      <c r="K18" s="80">
        <v>16000.8</v>
      </c>
      <c r="L18" s="50"/>
      <c r="M18" s="55">
        <f t="shared" si="0"/>
        <v>22680</v>
      </c>
      <c r="N18" s="55">
        <f t="shared" si="0"/>
        <v>22680</v>
      </c>
      <c r="O18" s="55">
        <f t="shared" si="0"/>
        <v>22680</v>
      </c>
      <c r="P18" s="55"/>
      <c r="Q18" s="55">
        <v>0</v>
      </c>
      <c r="R18" s="55">
        <v>0</v>
      </c>
    </row>
    <row r="19" spans="2:18" s="33" customFormat="1" ht="12">
      <c r="B19" s="48" t="s">
        <v>64</v>
      </c>
      <c r="C19" s="48" t="s">
        <v>42</v>
      </c>
      <c r="D19" s="48"/>
      <c r="E19" s="48"/>
      <c r="F19" s="49"/>
      <c r="G19" s="36">
        <v>0.7</v>
      </c>
      <c r="H19" s="49">
        <v>1575</v>
      </c>
      <c r="I19" s="80">
        <v>16000.8</v>
      </c>
      <c r="J19" s="80">
        <v>16000.8</v>
      </c>
      <c r="K19" s="80">
        <v>16000.8</v>
      </c>
      <c r="L19" s="50"/>
      <c r="M19" s="55">
        <f t="shared" si="0"/>
        <v>19845</v>
      </c>
      <c r="N19" s="55">
        <f t="shared" si="0"/>
        <v>19845</v>
      </c>
      <c r="O19" s="55">
        <v>0</v>
      </c>
      <c r="P19" s="55"/>
      <c r="Q19" s="55">
        <v>0</v>
      </c>
      <c r="R19" s="55">
        <v>0</v>
      </c>
    </row>
    <row r="20" spans="2:18" s="33" customFormat="1" ht="12">
      <c r="B20" s="48" t="s">
        <v>65</v>
      </c>
      <c r="C20" s="48" t="s">
        <v>43</v>
      </c>
      <c r="D20" s="48">
        <v>23623</v>
      </c>
      <c r="E20" s="48" t="s">
        <v>28</v>
      </c>
      <c r="F20" s="49" t="s">
        <v>27</v>
      </c>
      <c r="G20" s="36">
        <v>0.8</v>
      </c>
      <c r="H20" s="49">
        <v>1575</v>
      </c>
      <c r="I20" s="80">
        <v>16000.8</v>
      </c>
      <c r="J20" s="80">
        <v>16000.8</v>
      </c>
      <c r="K20" s="80">
        <v>16000.8</v>
      </c>
      <c r="L20" s="50"/>
      <c r="M20" s="55">
        <f t="shared" si="0"/>
        <v>22680</v>
      </c>
      <c r="N20" s="55">
        <f t="shared" si="0"/>
        <v>22680</v>
      </c>
      <c r="O20" s="55">
        <f t="shared" si="0"/>
        <v>22680</v>
      </c>
      <c r="P20" s="55"/>
      <c r="Q20" s="55">
        <v>0</v>
      </c>
      <c r="R20" s="55">
        <v>0</v>
      </c>
    </row>
    <row r="21" spans="2:18" s="33" customFormat="1" ht="12">
      <c r="B21" s="48" t="s">
        <v>65</v>
      </c>
      <c r="C21" s="48" t="s">
        <v>44</v>
      </c>
      <c r="D21" s="48">
        <v>23623</v>
      </c>
      <c r="E21" s="48" t="s">
        <v>28</v>
      </c>
      <c r="F21" s="49" t="s">
        <v>27</v>
      </c>
      <c r="G21" s="36">
        <v>1</v>
      </c>
      <c r="H21" s="49">
        <v>1575</v>
      </c>
      <c r="I21" s="80">
        <v>24600.03</v>
      </c>
      <c r="J21" s="80">
        <v>10000</v>
      </c>
      <c r="K21" s="80">
        <v>24600.03</v>
      </c>
      <c r="L21" s="50"/>
      <c r="M21" s="55">
        <f t="shared" si="0"/>
        <v>28350</v>
      </c>
      <c r="N21" s="55">
        <f t="shared" si="0"/>
        <v>28350</v>
      </c>
      <c r="O21" s="55">
        <f t="shared" si="0"/>
        <v>28350</v>
      </c>
      <c r="P21" s="55"/>
      <c r="Q21" s="55">
        <v>0</v>
      </c>
      <c r="R21" s="55">
        <v>0</v>
      </c>
    </row>
    <row r="22" spans="2:18" s="33" customFormat="1" ht="12">
      <c r="B22" s="48" t="s">
        <v>66</v>
      </c>
      <c r="C22" s="48" t="s">
        <v>45</v>
      </c>
      <c r="D22" s="48">
        <v>23623</v>
      </c>
      <c r="E22" s="48" t="s">
        <v>28</v>
      </c>
      <c r="F22" s="49" t="s">
        <v>27</v>
      </c>
      <c r="G22" s="36">
        <v>0.5</v>
      </c>
      <c r="H22" s="49">
        <v>1231</v>
      </c>
      <c r="I22" s="80">
        <v>0</v>
      </c>
      <c r="J22" s="80">
        <v>0</v>
      </c>
      <c r="K22" s="80">
        <v>11079</v>
      </c>
      <c r="L22" s="50"/>
      <c r="M22" s="55">
        <f t="shared" si="0"/>
        <v>11079</v>
      </c>
      <c r="N22" s="55">
        <f t="shared" si="0"/>
        <v>11079</v>
      </c>
      <c r="O22" s="55">
        <f t="shared" si="0"/>
        <v>11079</v>
      </c>
      <c r="P22" s="55"/>
      <c r="Q22" s="55">
        <v>0</v>
      </c>
      <c r="R22" s="55">
        <v>0</v>
      </c>
    </row>
    <row r="23" spans="2:18" s="33" customFormat="1" ht="12">
      <c r="B23" s="48" t="s">
        <v>66</v>
      </c>
      <c r="C23" s="48" t="s">
        <v>46</v>
      </c>
      <c r="D23" s="48">
        <v>23623</v>
      </c>
      <c r="E23" s="48" t="s">
        <v>28</v>
      </c>
      <c r="F23" s="49" t="s">
        <v>27</v>
      </c>
      <c r="G23" s="36">
        <v>0.5</v>
      </c>
      <c r="H23" s="49">
        <v>1231</v>
      </c>
      <c r="I23" s="80">
        <v>0</v>
      </c>
      <c r="J23" s="80">
        <v>0</v>
      </c>
      <c r="K23" s="80">
        <v>11079</v>
      </c>
      <c r="L23" s="50"/>
      <c r="M23" s="55">
        <f t="shared" si="0"/>
        <v>11079</v>
      </c>
      <c r="N23" s="55">
        <f t="shared" si="0"/>
        <v>11079</v>
      </c>
      <c r="O23" s="55">
        <v>0</v>
      </c>
      <c r="P23" s="55"/>
      <c r="Q23" s="55">
        <v>0</v>
      </c>
      <c r="R23" s="55">
        <v>0</v>
      </c>
    </row>
    <row r="24" spans="2:18" s="33" customFormat="1" ht="12">
      <c r="B24" s="48" t="s">
        <v>67</v>
      </c>
      <c r="C24" s="48" t="s">
        <v>47</v>
      </c>
      <c r="D24" s="48">
        <v>23614</v>
      </c>
      <c r="E24" s="48" t="s">
        <v>28</v>
      </c>
      <c r="F24" s="49" t="s">
        <v>29</v>
      </c>
      <c r="G24" s="36">
        <v>1</v>
      </c>
      <c r="H24" s="49">
        <v>1575</v>
      </c>
      <c r="I24" s="80">
        <v>24600.03</v>
      </c>
      <c r="J24" s="80">
        <v>24600.03</v>
      </c>
      <c r="K24" s="80">
        <v>24600.03</v>
      </c>
      <c r="L24" s="50"/>
      <c r="M24" s="55">
        <f t="shared" si="0"/>
        <v>28350</v>
      </c>
      <c r="N24" s="55">
        <f t="shared" si="0"/>
        <v>28350</v>
      </c>
      <c r="O24" s="55">
        <f t="shared" si="0"/>
        <v>28350</v>
      </c>
      <c r="P24" s="55"/>
      <c r="Q24" s="55">
        <f>$G24*$H24*18</f>
        <v>28350</v>
      </c>
      <c r="R24" s="55">
        <f>$G24*$H24*18</f>
        <v>28350</v>
      </c>
    </row>
    <row r="25" spans="2:18" s="33" customFormat="1" ht="12">
      <c r="B25" s="48" t="s">
        <v>67</v>
      </c>
      <c r="C25" s="48" t="s">
        <v>48</v>
      </c>
      <c r="D25" s="48">
        <v>23623</v>
      </c>
      <c r="E25" s="48" t="s">
        <v>28</v>
      </c>
      <c r="F25" s="49" t="s">
        <v>27</v>
      </c>
      <c r="G25" s="36">
        <v>1</v>
      </c>
      <c r="H25" s="49">
        <v>1575</v>
      </c>
      <c r="I25" s="80">
        <v>24600.03</v>
      </c>
      <c r="J25" s="80">
        <v>24600.03</v>
      </c>
      <c r="K25" s="80">
        <v>24600.03</v>
      </c>
      <c r="L25" s="50"/>
      <c r="M25" s="55">
        <f t="shared" si="0"/>
        <v>28350</v>
      </c>
      <c r="N25" s="55">
        <f t="shared" si="0"/>
        <v>28350</v>
      </c>
      <c r="O25" s="55">
        <f t="shared" si="0"/>
        <v>28350</v>
      </c>
      <c r="P25" s="55"/>
      <c r="Q25" s="55">
        <f>$G25*$H25*18</f>
        <v>28350</v>
      </c>
      <c r="R25" s="55">
        <f>$G25*$H25*18</f>
        <v>28350</v>
      </c>
    </row>
    <row r="26" spans="2:18" s="33" customFormat="1" ht="12">
      <c r="B26" s="48" t="s">
        <v>67</v>
      </c>
      <c r="C26" s="48" t="s">
        <v>49</v>
      </c>
      <c r="D26" s="48">
        <v>0</v>
      </c>
      <c r="E26" s="48" t="s">
        <v>31</v>
      </c>
      <c r="F26" s="49" t="s">
        <v>29</v>
      </c>
      <c r="G26" s="36">
        <v>1</v>
      </c>
      <c r="H26" s="49">
        <v>1231</v>
      </c>
      <c r="I26" s="80">
        <v>21900</v>
      </c>
      <c r="J26" s="80">
        <v>21900</v>
      </c>
      <c r="K26" s="80">
        <v>21900</v>
      </c>
      <c r="L26" s="50"/>
      <c r="M26" s="55">
        <f t="shared" si="0"/>
        <v>22158</v>
      </c>
      <c r="N26" s="55">
        <f t="shared" si="0"/>
        <v>22158</v>
      </c>
      <c r="O26" s="55">
        <f t="shared" si="0"/>
        <v>22158</v>
      </c>
      <c r="P26" s="55"/>
      <c r="Q26" s="55">
        <f>$G26*$H26*18</f>
        <v>22158</v>
      </c>
      <c r="R26" s="55">
        <v>0</v>
      </c>
    </row>
    <row r="27" spans="2:18" s="33" customFormat="1" ht="12">
      <c r="B27" s="48" t="s">
        <v>67</v>
      </c>
      <c r="C27" s="48" t="s">
        <v>50</v>
      </c>
      <c r="D27" s="48">
        <v>23614</v>
      </c>
      <c r="E27" s="48" t="s">
        <v>30</v>
      </c>
      <c r="F27" s="49" t="s">
        <v>29</v>
      </c>
      <c r="G27" s="36">
        <v>0.5</v>
      </c>
      <c r="H27" s="49">
        <v>1231</v>
      </c>
      <c r="I27" s="80">
        <v>11079</v>
      </c>
      <c r="J27" s="80">
        <v>11079</v>
      </c>
      <c r="K27" s="80">
        <v>9333.55</v>
      </c>
      <c r="L27" s="50"/>
      <c r="M27" s="55">
        <f t="shared" si="0"/>
        <v>11079</v>
      </c>
      <c r="N27" s="55">
        <f t="shared" si="0"/>
        <v>11079</v>
      </c>
      <c r="O27" s="55">
        <f t="shared" si="0"/>
        <v>11079</v>
      </c>
      <c r="P27" s="55"/>
      <c r="Q27" s="55">
        <f>$G27*$H27*18</f>
        <v>11079</v>
      </c>
      <c r="R27" s="55">
        <v>0</v>
      </c>
    </row>
    <row r="28" spans="2:18" s="33" customFormat="1" ht="12">
      <c r="B28" s="48" t="s">
        <v>67</v>
      </c>
      <c r="C28" s="48" t="s">
        <v>51</v>
      </c>
      <c r="D28" s="48">
        <v>23623</v>
      </c>
      <c r="E28" s="48" t="s">
        <v>28</v>
      </c>
      <c r="F28" s="49" t="s">
        <v>27</v>
      </c>
      <c r="G28" s="36">
        <v>0.5</v>
      </c>
      <c r="H28" s="49">
        <v>1231</v>
      </c>
      <c r="I28" s="80">
        <v>11079</v>
      </c>
      <c r="J28" s="80">
        <v>11079</v>
      </c>
      <c r="K28" s="80">
        <v>11079</v>
      </c>
      <c r="L28" s="50"/>
      <c r="M28" s="55">
        <f t="shared" si="0"/>
        <v>11079</v>
      </c>
      <c r="N28" s="55">
        <f t="shared" si="0"/>
        <v>11079</v>
      </c>
      <c r="O28" s="55">
        <f t="shared" si="0"/>
        <v>11079</v>
      </c>
      <c r="P28" s="55"/>
      <c r="Q28" s="55">
        <f>$G28*$H28*18</f>
        <v>11079</v>
      </c>
      <c r="R28" s="55">
        <v>0</v>
      </c>
    </row>
    <row r="29" spans="2:18" s="33" customFormat="1" ht="12">
      <c r="B29" s="48" t="s">
        <v>67</v>
      </c>
      <c r="C29" s="48" t="s">
        <v>52</v>
      </c>
      <c r="D29" s="48">
        <v>23614</v>
      </c>
      <c r="E29" s="48" t="s">
        <v>30</v>
      </c>
      <c r="F29" s="49" t="s">
        <v>29</v>
      </c>
      <c r="G29" s="36">
        <v>0.2</v>
      </c>
      <c r="H29" s="49">
        <v>1231</v>
      </c>
      <c r="I29" s="80">
        <v>0</v>
      </c>
      <c r="J29" s="80">
        <v>3500.78</v>
      </c>
      <c r="K29" s="80">
        <v>3500.78</v>
      </c>
      <c r="L29" s="50"/>
      <c r="M29" s="55">
        <f t="shared" si="0"/>
        <v>4431.6</v>
      </c>
      <c r="N29" s="55">
        <f t="shared" si="0"/>
        <v>4431.6</v>
      </c>
      <c r="O29" s="55">
        <f t="shared" si="0"/>
        <v>4431.6</v>
      </c>
      <c r="P29" s="55"/>
      <c r="Q29" s="55">
        <v>0</v>
      </c>
      <c r="R29" s="55">
        <v>0</v>
      </c>
    </row>
    <row r="30" spans="2:18" s="33" customFormat="1" ht="12">
      <c r="B30" s="48" t="s">
        <v>67</v>
      </c>
      <c r="C30" s="48" t="s">
        <v>53</v>
      </c>
      <c r="D30" s="48">
        <v>23623</v>
      </c>
      <c r="E30" s="48" t="s">
        <v>28</v>
      </c>
      <c r="F30" s="49" t="s">
        <v>27</v>
      </c>
      <c r="G30" s="36">
        <v>0.2</v>
      </c>
      <c r="H30" s="49">
        <v>1060</v>
      </c>
      <c r="I30" s="80">
        <v>0</v>
      </c>
      <c r="J30" s="80">
        <v>3500.78</v>
      </c>
      <c r="K30" s="80">
        <v>3500.78</v>
      </c>
      <c r="L30" s="50"/>
      <c r="M30" s="55">
        <f t="shared" si="0"/>
        <v>3816</v>
      </c>
      <c r="N30" s="55">
        <f t="shared" si="0"/>
        <v>3816</v>
      </c>
      <c r="O30" s="55"/>
      <c r="P30" s="55"/>
      <c r="Q30" s="55">
        <v>0</v>
      </c>
      <c r="R30" s="55">
        <v>0</v>
      </c>
    </row>
    <row r="31" spans="2:18" s="33" customFormat="1" ht="12">
      <c r="B31" s="48" t="s">
        <v>67</v>
      </c>
      <c r="C31" s="48" t="s">
        <v>54</v>
      </c>
      <c r="D31" s="48">
        <v>23614</v>
      </c>
      <c r="E31" s="48" t="s">
        <v>28</v>
      </c>
      <c r="F31" s="49" t="s">
        <v>29</v>
      </c>
      <c r="G31" s="36">
        <v>0.5</v>
      </c>
      <c r="H31" s="49">
        <v>1060</v>
      </c>
      <c r="I31" s="80">
        <v>0</v>
      </c>
      <c r="J31" s="80">
        <v>0</v>
      </c>
      <c r="K31" s="80">
        <v>5900.5</v>
      </c>
      <c r="L31" s="50"/>
      <c r="M31" s="55">
        <f t="shared" si="0"/>
        <v>9540</v>
      </c>
      <c r="N31" s="55">
        <f t="shared" si="0"/>
        <v>9540</v>
      </c>
      <c r="O31" s="55"/>
      <c r="P31" s="55"/>
      <c r="Q31" s="55">
        <v>0</v>
      </c>
      <c r="R31" s="55">
        <v>0</v>
      </c>
    </row>
    <row r="32" spans="2:18" s="33" customFormat="1" ht="12">
      <c r="B32" s="48" t="s">
        <v>69</v>
      </c>
      <c r="C32" s="48" t="s">
        <v>55</v>
      </c>
      <c r="D32" s="48">
        <v>23614</v>
      </c>
      <c r="E32" s="48" t="s">
        <v>28</v>
      </c>
      <c r="F32" s="49" t="s">
        <v>29</v>
      </c>
      <c r="G32" s="36">
        <v>0.6</v>
      </c>
      <c r="H32" s="49">
        <v>1060</v>
      </c>
      <c r="I32" s="80">
        <v>11079</v>
      </c>
      <c r="J32" s="80">
        <v>11079</v>
      </c>
      <c r="K32" s="80">
        <v>11079</v>
      </c>
      <c r="L32" s="50"/>
      <c r="M32" s="55">
        <f t="shared" si="0"/>
        <v>11448</v>
      </c>
      <c r="N32" s="55">
        <f t="shared" si="0"/>
        <v>11448</v>
      </c>
      <c r="O32" s="55"/>
      <c r="P32" s="55"/>
      <c r="Q32" s="55">
        <v>0</v>
      </c>
      <c r="R32" s="55">
        <v>0</v>
      </c>
    </row>
    <row r="33" spans="2:18" s="33" customFormat="1" ht="12">
      <c r="B33" s="48" t="s">
        <v>70</v>
      </c>
      <c r="C33" s="48" t="s">
        <v>56</v>
      </c>
      <c r="D33" s="48"/>
      <c r="E33" s="48"/>
      <c r="F33" s="49"/>
      <c r="G33" s="36">
        <v>1</v>
      </c>
      <c r="H33" s="49">
        <v>1231</v>
      </c>
      <c r="I33" s="80">
        <v>0</v>
      </c>
      <c r="J33" s="80">
        <v>0</v>
      </c>
      <c r="K33" s="80">
        <v>21900</v>
      </c>
      <c r="L33" s="50"/>
      <c r="M33" s="55">
        <f t="shared" si="0"/>
        <v>22158</v>
      </c>
      <c r="N33" s="55">
        <f t="shared" si="0"/>
        <v>22158</v>
      </c>
      <c r="O33" s="55">
        <f t="shared" si="0"/>
        <v>22158</v>
      </c>
      <c r="P33" s="55"/>
      <c r="Q33" s="55">
        <f>$G33*$H33*18</f>
        <v>22158</v>
      </c>
      <c r="R33" s="55">
        <v>0</v>
      </c>
    </row>
    <row r="34" spans="2:18" s="33" customFormat="1" ht="12">
      <c r="B34" s="84" t="s">
        <v>99</v>
      </c>
      <c r="C34" s="48" t="s">
        <v>57</v>
      </c>
      <c r="D34" s="48">
        <v>23616</v>
      </c>
      <c r="E34" s="48" t="s">
        <v>28</v>
      </c>
      <c r="F34" s="49" t="s">
        <v>29</v>
      </c>
      <c r="G34" s="36">
        <v>0.2</v>
      </c>
      <c r="H34" s="49">
        <v>1231</v>
      </c>
      <c r="I34" s="80">
        <v>0</v>
      </c>
      <c r="J34" s="80">
        <v>0</v>
      </c>
      <c r="K34" s="80">
        <v>0</v>
      </c>
      <c r="L34" s="50"/>
      <c r="M34" s="55">
        <v>0</v>
      </c>
      <c r="N34" s="55">
        <f t="shared" si="0"/>
        <v>4431.6</v>
      </c>
      <c r="O34" s="55">
        <f t="shared" si="0"/>
        <v>4431.6</v>
      </c>
      <c r="P34" s="55"/>
      <c r="Q34" s="55">
        <f>$G34*$H34*18</f>
        <v>4431.6</v>
      </c>
      <c r="R34" s="55">
        <v>0</v>
      </c>
    </row>
    <row r="35" spans="2:18" s="33" customFormat="1" ht="12">
      <c r="B35" s="48" t="s">
        <v>71</v>
      </c>
      <c r="C35" s="48" t="s">
        <v>58</v>
      </c>
      <c r="D35" s="48">
        <v>23616</v>
      </c>
      <c r="E35" s="48" t="s">
        <v>30</v>
      </c>
      <c r="F35" s="49" t="s">
        <v>29</v>
      </c>
      <c r="G35" s="36">
        <v>1</v>
      </c>
      <c r="H35" s="49">
        <v>1231</v>
      </c>
      <c r="I35" s="80">
        <v>0</v>
      </c>
      <c r="J35" s="80">
        <v>21900</v>
      </c>
      <c r="K35" s="80">
        <v>21900</v>
      </c>
      <c r="L35" s="50"/>
      <c r="M35" s="55">
        <f t="shared" si="0"/>
        <v>22158</v>
      </c>
      <c r="N35" s="55">
        <f t="shared" si="0"/>
        <v>22158</v>
      </c>
      <c r="O35" s="55">
        <f t="shared" si="0"/>
        <v>22158</v>
      </c>
      <c r="P35" s="55"/>
      <c r="Q35" s="55">
        <v>0</v>
      </c>
      <c r="R35" s="55">
        <v>0</v>
      </c>
    </row>
    <row r="36" spans="2:18" s="33" customFormat="1" ht="12">
      <c r="B36" s="48" t="s">
        <v>71</v>
      </c>
      <c r="C36" s="48" t="s">
        <v>59</v>
      </c>
      <c r="D36" s="48">
        <v>23616</v>
      </c>
      <c r="E36" s="48" t="s">
        <v>30</v>
      </c>
      <c r="F36" s="49" t="s">
        <v>29</v>
      </c>
      <c r="G36" s="36">
        <v>0.5</v>
      </c>
      <c r="H36" s="49">
        <v>1231</v>
      </c>
      <c r="I36" s="80">
        <v>0</v>
      </c>
      <c r="J36" s="80">
        <v>8889</v>
      </c>
      <c r="K36" s="80">
        <v>8889</v>
      </c>
      <c r="L36" s="50"/>
      <c r="M36" s="55">
        <f t="shared" si="0"/>
        <v>11079</v>
      </c>
      <c r="N36" s="55">
        <f t="shared" si="0"/>
        <v>11079</v>
      </c>
      <c r="O36" s="55">
        <f t="shared" si="0"/>
        <v>11079</v>
      </c>
      <c r="P36" s="55"/>
      <c r="Q36" s="55">
        <v>0</v>
      </c>
      <c r="R36" s="55">
        <v>0</v>
      </c>
    </row>
    <row r="37" spans="2:18" s="33" customFormat="1" ht="12">
      <c r="B37" s="48"/>
      <c r="C37" s="48"/>
      <c r="D37" s="48"/>
      <c r="E37" s="48"/>
      <c r="F37" s="49"/>
      <c r="G37" s="36"/>
      <c r="H37" s="49"/>
      <c r="I37" s="80"/>
      <c r="J37" s="80"/>
      <c r="K37" s="80"/>
      <c r="L37" s="50"/>
      <c r="M37" s="55"/>
      <c r="N37" s="55"/>
      <c r="O37" s="55"/>
      <c r="P37" s="55"/>
      <c r="Q37" s="55"/>
      <c r="R37" s="78"/>
    </row>
    <row r="38" spans="2:18" ht="12">
      <c r="B38" s="32" t="s">
        <v>87</v>
      </c>
      <c r="C38" s="32" t="s">
        <v>85</v>
      </c>
      <c r="F38" s="51"/>
      <c r="H38" s="49"/>
      <c r="I38" s="80">
        <v>50000</v>
      </c>
      <c r="J38" s="80">
        <v>50000</v>
      </c>
      <c r="K38" s="80">
        <v>50000</v>
      </c>
      <c r="L38" s="50"/>
      <c r="M38" s="55">
        <v>50000</v>
      </c>
      <c r="N38" s="55">
        <v>50000</v>
      </c>
      <c r="O38" s="55">
        <v>50000</v>
      </c>
      <c r="P38" s="55">
        <v>50000</v>
      </c>
      <c r="Q38" s="55">
        <v>50000</v>
      </c>
      <c r="R38" s="55">
        <v>50000</v>
      </c>
    </row>
    <row r="39" spans="2:18" ht="12">
      <c r="B39" s="32" t="s">
        <v>86</v>
      </c>
      <c r="C39" s="32" t="s">
        <v>85</v>
      </c>
      <c r="F39" s="51"/>
      <c r="H39" s="49"/>
      <c r="I39" s="80">
        <v>11887</v>
      </c>
      <c r="J39" s="80">
        <v>41008</v>
      </c>
      <c r="K39" s="82">
        <v>17785</v>
      </c>
      <c r="L39" s="46"/>
      <c r="M39" s="79">
        <v>15000</v>
      </c>
      <c r="N39" s="79">
        <v>20000</v>
      </c>
      <c r="O39" s="79">
        <v>15000</v>
      </c>
      <c r="P39" s="79"/>
      <c r="Q39" s="79">
        <v>32000</v>
      </c>
      <c r="R39" s="79">
        <v>0</v>
      </c>
    </row>
    <row r="40" spans="6:8" ht="12">
      <c r="F40" s="51"/>
      <c r="H40" s="49"/>
    </row>
    <row r="41" spans="6:8" ht="12">
      <c r="F41" s="51"/>
      <c r="H41" s="49"/>
    </row>
    <row r="42" spans="6:8" ht="12">
      <c r="F42" s="51"/>
      <c r="H42" s="49"/>
    </row>
    <row r="43" spans="6:8" ht="12">
      <c r="F43" s="51"/>
      <c r="H43" s="49"/>
    </row>
    <row r="44" spans="6:8" ht="12">
      <c r="F44" s="51"/>
      <c r="H44" s="49"/>
    </row>
    <row r="45" spans="6:8" ht="12">
      <c r="F45" s="51"/>
      <c r="H45" s="49"/>
    </row>
    <row r="46" spans="6:8" ht="12">
      <c r="F46" s="51"/>
      <c r="H46" s="49"/>
    </row>
    <row r="47" spans="6:8" ht="12">
      <c r="F47" s="51"/>
      <c r="H47" s="49"/>
    </row>
    <row r="48" spans="6:8" ht="12">
      <c r="F48" s="51"/>
      <c r="H48" s="49"/>
    </row>
    <row r="49" spans="6:8" ht="12">
      <c r="F49" s="51"/>
      <c r="H49" s="49"/>
    </row>
    <row r="50" spans="6:8" ht="12">
      <c r="F50" s="51"/>
      <c r="H50" s="49"/>
    </row>
    <row r="51" spans="6:8" ht="12">
      <c r="F51" s="51"/>
      <c r="H51" s="49"/>
    </row>
    <row r="52" spans="6:8" ht="12">
      <c r="F52" s="51"/>
      <c r="H52" s="49"/>
    </row>
    <row r="53" spans="6:8" ht="12">
      <c r="F53" s="51"/>
      <c r="H53" s="49"/>
    </row>
    <row r="54" spans="6:8" ht="12">
      <c r="F54" s="51"/>
      <c r="H54" s="49"/>
    </row>
    <row r="55" spans="6:8" ht="12">
      <c r="F55" s="51"/>
      <c r="H55" s="49"/>
    </row>
    <row r="56" spans="6:8" ht="12">
      <c r="F56" s="51"/>
      <c r="H56" s="49"/>
    </row>
    <row r="57" spans="6:8" ht="12">
      <c r="F57" s="51"/>
      <c r="H57" s="49"/>
    </row>
    <row r="58" spans="6:8" ht="12">
      <c r="F58" s="51"/>
      <c r="H58" s="49"/>
    </row>
    <row r="59" spans="6:8" ht="12">
      <c r="F59" s="51"/>
      <c r="H59" s="49"/>
    </row>
    <row r="60" spans="6:8" ht="12">
      <c r="F60" s="51"/>
      <c r="H60" s="49"/>
    </row>
    <row r="61" spans="6:8" ht="12">
      <c r="F61" s="51"/>
      <c r="H61" s="49"/>
    </row>
    <row r="62" spans="6:8" ht="12">
      <c r="F62" s="51"/>
      <c r="H62" s="49"/>
    </row>
    <row r="63" spans="6:8" ht="12">
      <c r="F63" s="51"/>
      <c r="H63" s="49"/>
    </row>
    <row r="64" spans="6:8" ht="12">
      <c r="F64" s="51"/>
      <c r="H64" s="49"/>
    </row>
    <row r="65" spans="6:8" ht="12">
      <c r="F65" s="51"/>
      <c r="H65" s="49"/>
    </row>
    <row r="66" spans="6:8" ht="12">
      <c r="F66" s="51"/>
      <c r="H66" s="49"/>
    </row>
    <row r="67" spans="6:8" ht="12">
      <c r="F67" s="51"/>
      <c r="H67" s="49"/>
    </row>
    <row r="68" spans="6:8" ht="12">
      <c r="F68" s="51"/>
      <c r="H68" s="49"/>
    </row>
    <row r="69" spans="6:8" ht="12">
      <c r="F69" s="51"/>
      <c r="H69" s="49"/>
    </row>
    <row r="70" spans="6:8" ht="12">
      <c r="F70" s="51"/>
      <c r="H70" s="49"/>
    </row>
    <row r="71" spans="6:8" ht="12">
      <c r="F71" s="51"/>
      <c r="H71" s="49"/>
    </row>
    <row r="72" spans="6:8" ht="12">
      <c r="F72" s="51"/>
      <c r="H72" s="49"/>
    </row>
    <row r="73" spans="6:8" ht="12">
      <c r="F73" s="51"/>
      <c r="H73" s="49"/>
    </row>
    <row r="74" spans="6:8" ht="12">
      <c r="F74" s="51"/>
      <c r="H74" s="49"/>
    </row>
    <row r="75" spans="6:8" ht="12">
      <c r="F75" s="51"/>
      <c r="H75" s="49"/>
    </row>
    <row r="76" spans="6:8" ht="12">
      <c r="F76" s="51"/>
      <c r="H76" s="49"/>
    </row>
    <row r="77" spans="6:8" ht="12">
      <c r="F77" s="51"/>
      <c r="H77" s="49"/>
    </row>
    <row r="78" spans="6:8" ht="12">
      <c r="F78" s="51"/>
      <c r="H78" s="49"/>
    </row>
    <row r="79" spans="6:8" ht="12">
      <c r="F79" s="51"/>
      <c r="H79" s="49"/>
    </row>
    <row r="80" spans="6:8" ht="12">
      <c r="F80" s="51"/>
      <c r="H80" s="49"/>
    </row>
    <row r="81" spans="6:8" ht="12">
      <c r="F81" s="51"/>
      <c r="H81" s="49"/>
    </row>
    <row r="82" spans="6:8" ht="12">
      <c r="F82" s="51"/>
      <c r="H82" s="49"/>
    </row>
    <row r="83" spans="6:8" ht="12">
      <c r="F83" s="51"/>
      <c r="H83" s="49"/>
    </row>
    <row r="84" spans="6:8" ht="12">
      <c r="F84" s="51"/>
      <c r="H84" s="49"/>
    </row>
    <row r="85" spans="6:8" ht="12">
      <c r="F85" s="51"/>
      <c r="H85" s="49"/>
    </row>
    <row r="86" spans="6:8" ht="12">
      <c r="F86" s="51"/>
      <c r="H86" s="49"/>
    </row>
    <row r="87" spans="6:8" ht="12">
      <c r="F87" s="51"/>
      <c r="H87" s="49"/>
    </row>
    <row r="88" spans="6:8" ht="12">
      <c r="F88" s="51"/>
      <c r="H88" s="49"/>
    </row>
    <row r="89" spans="6:8" ht="12">
      <c r="F89" s="51"/>
      <c r="H89" s="49"/>
    </row>
    <row r="90" spans="6:8" ht="12">
      <c r="F90" s="51"/>
      <c r="H90" s="49"/>
    </row>
    <row r="91" spans="6:8" ht="12">
      <c r="F91" s="51"/>
      <c r="H91" s="49"/>
    </row>
    <row r="92" spans="6:8" ht="12">
      <c r="F92" s="51"/>
      <c r="H92" s="49"/>
    </row>
    <row r="93" spans="6:8" ht="12">
      <c r="F93" s="51"/>
      <c r="H93" s="49"/>
    </row>
    <row r="94" spans="6:8" ht="12">
      <c r="F94" s="51"/>
      <c r="H94" s="49"/>
    </row>
    <row r="95" spans="6:8" ht="12">
      <c r="F95" s="51"/>
      <c r="H95" s="49"/>
    </row>
    <row r="96" spans="6:8" ht="12">
      <c r="F96" s="51"/>
      <c r="H96" s="49"/>
    </row>
    <row r="97" spans="6:8" ht="12">
      <c r="F97" s="51"/>
      <c r="H97" s="49"/>
    </row>
    <row r="98" spans="6:8" ht="12">
      <c r="F98" s="51"/>
      <c r="H98" s="49"/>
    </row>
    <row r="99" spans="6:8" ht="12">
      <c r="F99" s="51"/>
      <c r="H99" s="49"/>
    </row>
    <row r="100" spans="6:8" ht="12">
      <c r="F100" s="51"/>
      <c r="H100" s="49"/>
    </row>
    <row r="101" spans="6:8" ht="12">
      <c r="F101" s="51"/>
      <c r="H101" s="49"/>
    </row>
    <row r="102" spans="6:8" ht="12">
      <c r="F102" s="51"/>
      <c r="H102" s="49"/>
    </row>
    <row r="103" spans="6:8" ht="12">
      <c r="F103" s="51"/>
      <c r="H103" s="49"/>
    </row>
    <row r="104" spans="6:8" ht="12">
      <c r="F104" s="51"/>
      <c r="H104" s="49"/>
    </row>
    <row r="105" spans="6:8" ht="12">
      <c r="F105" s="51"/>
      <c r="H105" s="49"/>
    </row>
    <row r="106" spans="6:8" ht="12">
      <c r="F106" s="51"/>
      <c r="H106" s="49"/>
    </row>
    <row r="107" spans="6:8" ht="12">
      <c r="F107" s="51"/>
      <c r="H107" s="49"/>
    </row>
    <row r="108" spans="6:8" ht="12">
      <c r="F108" s="51"/>
      <c r="H108" s="49"/>
    </row>
    <row r="109" spans="6:8" ht="12">
      <c r="F109" s="51"/>
      <c r="H109" s="49"/>
    </row>
    <row r="110" spans="6:8" ht="12">
      <c r="F110" s="51"/>
      <c r="H110" s="49"/>
    </row>
    <row r="111" spans="6:8" ht="12">
      <c r="F111" s="51"/>
      <c r="H111" s="49"/>
    </row>
    <row r="112" spans="6:8" ht="12">
      <c r="F112" s="51"/>
      <c r="H112" s="49"/>
    </row>
    <row r="113" spans="6:8" ht="12">
      <c r="F113" s="51"/>
      <c r="H113" s="49"/>
    </row>
    <row r="114" spans="6:8" ht="12">
      <c r="F114" s="51"/>
      <c r="H114" s="49"/>
    </row>
    <row r="115" spans="6:8" ht="12">
      <c r="F115" s="51"/>
      <c r="H115" s="49"/>
    </row>
    <row r="116" spans="6:8" ht="12">
      <c r="F116" s="51"/>
      <c r="H116" s="49"/>
    </row>
    <row r="117" spans="6:8" ht="12">
      <c r="F117" s="51"/>
      <c r="H117" s="49"/>
    </row>
    <row r="118" spans="6:8" ht="12">
      <c r="F118" s="51"/>
      <c r="H118" s="49"/>
    </row>
    <row r="119" spans="6:8" ht="12">
      <c r="F119" s="51"/>
      <c r="H119" s="49"/>
    </row>
    <row r="120" spans="6:8" ht="12">
      <c r="F120" s="51"/>
      <c r="H120" s="49"/>
    </row>
    <row r="121" spans="6:8" ht="12">
      <c r="F121" s="51"/>
      <c r="H121" s="49"/>
    </row>
    <row r="122" spans="6:8" ht="12">
      <c r="F122" s="51"/>
      <c r="H122" s="49"/>
    </row>
    <row r="123" spans="6:8" ht="12">
      <c r="F123" s="51"/>
      <c r="H123" s="49"/>
    </row>
    <row r="124" spans="6:8" ht="12">
      <c r="F124" s="51"/>
      <c r="H124" s="49"/>
    </row>
    <row r="125" spans="6:8" ht="12">
      <c r="F125" s="51"/>
      <c r="H125" s="49"/>
    </row>
    <row r="126" spans="6:8" ht="12">
      <c r="F126" s="51"/>
      <c r="H126" s="49"/>
    </row>
    <row r="127" spans="6:8" ht="12">
      <c r="F127" s="51"/>
      <c r="H127" s="49"/>
    </row>
    <row r="128" spans="6:8" ht="12">
      <c r="F128" s="51"/>
      <c r="H128" s="49"/>
    </row>
    <row r="129" spans="6:8" ht="12">
      <c r="F129" s="51"/>
      <c r="H129" s="49"/>
    </row>
    <row r="130" spans="6:8" ht="12">
      <c r="F130" s="51"/>
      <c r="H130" s="49"/>
    </row>
    <row r="131" spans="6:8" ht="12">
      <c r="F131" s="51"/>
      <c r="H131" s="49"/>
    </row>
    <row r="132" spans="6:8" ht="12">
      <c r="F132" s="51"/>
      <c r="H132" s="49"/>
    </row>
    <row r="133" spans="6:8" ht="12">
      <c r="F133" s="51"/>
      <c r="H133" s="49"/>
    </row>
    <row r="134" spans="6:8" ht="12">
      <c r="F134" s="51"/>
      <c r="H134" s="49"/>
    </row>
    <row r="135" spans="6:8" ht="12">
      <c r="F135" s="51"/>
      <c r="H135" s="49"/>
    </row>
    <row r="136" spans="6:8" ht="12">
      <c r="F136" s="51"/>
      <c r="H136" s="49"/>
    </row>
    <row r="137" spans="6:8" ht="12">
      <c r="F137" s="51"/>
      <c r="H137" s="49"/>
    </row>
    <row r="138" spans="6:8" ht="12">
      <c r="F138" s="51"/>
      <c r="H138" s="49"/>
    </row>
    <row r="139" spans="6:8" ht="12">
      <c r="F139" s="51"/>
      <c r="H139" s="49"/>
    </row>
    <row r="140" spans="6:8" ht="12">
      <c r="F140" s="51"/>
      <c r="H140" s="49"/>
    </row>
    <row r="141" spans="6:8" ht="12">
      <c r="F141" s="51"/>
      <c r="H141" s="49"/>
    </row>
    <row r="142" spans="6:8" ht="12">
      <c r="F142" s="51"/>
      <c r="H142" s="49"/>
    </row>
    <row r="143" spans="6:8" ht="12">
      <c r="F143" s="51"/>
      <c r="H143" s="49"/>
    </row>
    <row r="144" spans="6:8" ht="12">
      <c r="F144" s="51"/>
      <c r="H144" s="49"/>
    </row>
    <row r="145" spans="6:8" ht="12">
      <c r="F145" s="51"/>
      <c r="H145" s="49"/>
    </row>
    <row r="146" spans="6:8" ht="12">
      <c r="F146" s="51"/>
      <c r="H146" s="49"/>
    </row>
    <row r="147" spans="6:8" ht="12">
      <c r="F147" s="51"/>
      <c r="H147" s="49"/>
    </row>
    <row r="148" spans="6:8" ht="12">
      <c r="F148" s="51"/>
      <c r="H148" s="49"/>
    </row>
    <row r="149" spans="6:8" ht="12">
      <c r="F149" s="51"/>
      <c r="H149" s="49"/>
    </row>
    <row r="150" spans="6:8" ht="12">
      <c r="F150" s="51"/>
      <c r="H150" s="49"/>
    </row>
    <row r="151" spans="6:8" ht="12">
      <c r="F151" s="51"/>
      <c r="H151" s="49"/>
    </row>
    <row r="152" spans="6:8" ht="12">
      <c r="F152" s="51"/>
      <c r="H152" s="49"/>
    </row>
    <row r="153" spans="6:8" ht="12">
      <c r="F153" s="51"/>
      <c r="H153" s="49"/>
    </row>
    <row r="154" spans="6:8" ht="12">
      <c r="F154" s="51"/>
      <c r="H154" s="49"/>
    </row>
    <row r="155" spans="6:8" ht="12">
      <c r="F155" s="51"/>
      <c r="H155" s="49"/>
    </row>
    <row r="156" spans="6:8" ht="12">
      <c r="F156" s="51"/>
      <c r="H156" s="49"/>
    </row>
    <row r="157" spans="6:8" ht="12">
      <c r="F157" s="51"/>
      <c r="H157" s="49"/>
    </row>
    <row r="158" spans="6:8" ht="12">
      <c r="F158" s="51"/>
      <c r="H158" s="49"/>
    </row>
    <row r="159" spans="6:8" ht="12">
      <c r="F159" s="51"/>
      <c r="H159" s="49"/>
    </row>
    <row r="160" spans="6:8" ht="12">
      <c r="F160" s="51"/>
      <c r="H160" s="49"/>
    </row>
    <row r="161" spans="6:8" ht="12">
      <c r="F161" s="51"/>
      <c r="H161" s="49"/>
    </row>
    <row r="162" spans="6:8" ht="12">
      <c r="F162" s="51"/>
      <c r="H162" s="49"/>
    </row>
    <row r="163" spans="6:8" ht="12">
      <c r="F163" s="51"/>
      <c r="H163" s="49"/>
    </row>
    <row r="164" spans="6:8" ht="12">
      <c r="F164" s="51"/>
      <c r="H164" s="49"/>
    </row>
    <row r="165" spans="6:8" ht="12">
      <c r="F165" s="51"/>
      <c r="H165" s="49"/>
    </row>
    <row r="166" spans="6:8" ht="12">
      <c r="F166" s="51"/>
      <c r="H166" s="49"/>
    </row>
    <row r="167" spans="6:8" ht="12">
      <c r="F167" s="51"/>
      <c r="H167" s="49"/>
    </row>
    <row r="168" spans="6:8" ht="12">
      <c r="F168" s="51"/>
      <c r="H168" s="49"/>
    </row>
    <row r="169" spans="6:8" ht="12">
      <c r="F169" s="51"/>
      <c r="H169" s="49"/>
    </row>
    <row r="170" spans="6:8" ht="12">
      <c r="F170" s="51"/>
      <c r="H170" s="49"/>
    </row>
    <row r="171" spans="6:8" ht="12">
      <c r="F171" s="51"/>
      <c r="H171" s="49"/>
    </row>
    <row r="172" spans="6:8" ht="12">
      <c r="F172" s="51"/>
      <c r="H172" s="49"/>
    </row>
    <row r="173" spans="6:8" ht="12">
      <c r="F173" s="51"/>
      <c r="H173" s="49"/>
    </row>
    <row r="174" spans="6:8" ht="12">
      <c r="F174" s="51"/>
      <c r="H174" s="49"/>
    </row>
    <row r="175" spans="6:8" ht="12">
      <c r="F175" s="51"/>
      <c r="H175" s="49"/>
    </row>
    <row r="176" spans="6:8" ht="12">
      <c r="F176" s="51"/>
      <c r="H176" s="49"/>
    </row>
    <row r="177" spans="6:8" ht="12">
      <c r="F177" s="51"/>
      <c r="H177" s="49"/>
    </row>
    <row r="178" spans="6:8" ht="12">
      <c r="F178" s="51"/>
      <c r="H178" s="49"/>
    </row>
    <row r="179" spans="6:8" ht="12">
      <c r="F179" s="51"/>
      <c r="H179" s="49"/>
    </row>
    <row r="180" spans="6:8" ht="12">
      <c r="F180" s="51"/>
      <c r="H180" s="49"/>
    </row>
    <row r="181" spans="6:8" ht="12">
      <c r="F181" s="51"/>
      <c r="H181" s="49"/>
    </row>
    <row r="182" spans="6:8" ht="12">
      <c r="F182" s="51"/>
      <c r="H182" s="49"/>
    </row>
    <row r="183" spans="6:8" ht="12">
      <c r="F183" s="51"/>
      <c r="H183" s="49"/>
    </row>
    <row r="184" spans="6:8" ht="12">
      <c r="F184" s="51"/>
      <c r="H184" s="49"/>
    </row>
    <row r="185" spans="6:8" ht="12">
      <c r="F185" s="51"/>
      <c r="H185" s="49"/>
    </row>
    <row r="186" spans="6:8" ht="12">
      <c r="F186" s="51"/>
      <c r="H186" s="49"/>
    </row>
    <row r="187" spans="6:8" ht="12">
      <c r="F187" s="51"/>
      <c r="H187" s="49"/>
    </row>
    <row r="188" spans="6:8" ht="12">
      <c r="F188" s="51"/>
      <c r="H188" s="49"/>
    </row>
    <row r="189" spans="6:8" ht="12">
      <c r="F189" s="51"/>
      <c r="H189" s="49"/>
    </row>
    <row r="190" spans="6:8" ht="12">
      <c r="F190" s="51"/>
      <c r="H190" s="49"/>
    </row>
    <row r="191" spans="6:8" ht="12">
      <c r="F191" s="51"/>
      <c r="H191" s="49"/>
    </row>
    <row r="192" spans="6:8" ht="12">
      <c r="F192" s="51"/>
      <c r="H192" s="49"/>
    </row>
    <row r="193" spans="6:8" ht="12">
      <c r="F193" s="51"/>
      <c r="H193" s="49"/>
    </row>
    <row r="194" spans="6:8" ht="12">
      <c r="F194" s="51"/>
      <c r="H194" s="49"/>
    </row>
    <row r="195" spans="6:8" ht="12">
      <c r="F195" s="51"/>
      <c r="H195" s="49"/>
    </row>
    <row r="196" spans="6:8" ht="12">
      <c r="F196" s="51"/>
      <c r="H196" s="49"/>
    </row>
    <row r="197" spans="6:8" ht="12">
      <c r="F197" s="51"/>
      <c r="H197" s="49"/>
    </row>
    <row r="198" spans="6:8" ht="12">
      <c r="F198" s="51"/>
      <c r="H198" s="49"/>
    </row>
    <row r="199" spans="6:8" ht="12">
      <c r="F199" s="51"/>
      <c r="H199" s="49"/>
    </row>
    <row r="200" spans="6:8" ht="12">
      <c r="F200" s="51"/>
      <c r="H200" s="49"/>
    </row>
    <row r="201" spans="6:8" ht="12">
      <c r="F201" s="51"/>
      <c r="H201" s="49"/>
    </row>
    <row r="202" spans="6:8" ht="12">
      <c r="F202" s="51"/>
      <c r="H202" s="49"/>
    </row>
    <row r="203" spans="6:8" ht="12">
      <c r="F203" s="51"/>
      <c r="H203" s="49"/>
    </row>
    <row r="204" spans="6:8" ht="12">
      <c r="F204" s="51"/>
      <c r="H204" s="49"/>
    </row>
    <row r="205" spans="6:8" ht="12">
      <c r="F205" s="51"/>
      <c r="H205" s="49"/>
    </row>
    <row r="206" spans="6:8" ht="12">
      <c r="F206" s="51"/>
      <c r="H206" s="49"/>
    </row>
    <row r="207" spans="6:8" ht="12">
      <c r="F207" s="51"/>
      <c r="H207" s="49"/>
    </row>
    <row r="208" spans="6:8" ht="12">
      <c r="F208" s="51"/>
      <c r="H208" s="49"/>
    </row>
    <row r="209" spans="6:8" ht="12">
      <c r="F209" s="51"/>
      <c r="H209" s="49"/>
    </row>
    <row r="210" spans="6:8" ht="12">
      <c r="F210" s="51"/>
      <c r="H210" s="49"/>
    </row>
    <row r="211" spans="6:8" ht="12">
      <c r="F211" s="51"/>
      <c r="H211" s="49"/>
    </row>
    <row r="212" spans="6:8" ht="12">
      <c r="F212" s="51"/>
      <c r="H212" s="49"/>
    </row>
    <row r="213" spans="6:8" ht="12">
      <c r="F213" s="51"/>
      <c r="H213" s="49"/>
    </row>
    <row r="214" spans="6:8" ht="12">
      <c r="F214" s="51"/>
      <c r="H214" s="49"/>
    </row>
    <row r="215" spans="6:8" ht="12">
      <c r="F215" s="51"/>
      <c r="H215" s="49"/>
    </row>
    <row r="216" spans="6:8" ht="12">
      <c r="F216" s="51"/>
      <c r="H216" s="49"/>
    </row>
    <row r="217" spans="6:8" ht="12">
      <c r="F217" s="51"/>
      <c r="H217" s="49"/>
    </row>
    <row r="218" spans="6:8" ht="12">
      <c r="F218" s="51"/>
      <c r="H218" s="49"/>
    </row>
    <row r="219" spans="6:8" ht="12">
      <c r="F219" s="51"/>
      <c r="H219" s="49"/>
    </row>
    <row r="220" spans="6:8" ht="12">
      <c r="F220" s="51"/>
      <c r="H220" s="49"/>
    </row>
    <row r="221" spans="6:8" ht="12">
      <c r="F221" s="51"/>
      <c r="H221" s="49"/>
    </row>
    <row r="222" spans="6:8" ht="12">
      <c r="F222" s="51"/>
      <c r="H222" s="49"/>
    </row>
    <row r="223" spans="6:8" ht="12">
      <c r="F223" s="51"/>
      <c r="H223" s="49"/>
    </row>
    <row r="224" spans="6:8" ht="12">
      <c r="F224" s="51"/>
      <c r="H224" s="49"/>
    </row>
    <row r="225" spans="6:8" ht="12">
      <c r="F225" s="51"/>
      <c r="H225" s="49"/>
    </row>
    <row r="226" spans="6:8" ht="12">
      <c r="F226" s="51"/>
      <c r="H226" s="49"/>
    </row>
    <row r="227" spans="6:8" ht="12">
      <c r="F227" s="51"/>
      <c r="H227" s="49"/>
    </row>
    <row r="228" spans="6:8" ht="12">
      <c r="F228" s="51"/>
      <c r="H228" s="49"/>
    </row>
    <row r="229" spans="6:8" ht="12">
      <c r="F229" s="51"/>
      <c r="H229" s="49"/>
    </row>
    <row r="230" spans="6:8" ht="12">
      <c r="F230" s="51"/>
      <c r="H230" s="49"/>
    </row>
    <row r="231" spans="6:8" ht="12">
      <c r="F231" s="51"/>
      <c r="H231" s="49"/>
    </row>
    <row r="232" spans="6:8" ht="12">
      <c r="F232" s="51"/>
      <c r="H232" s="49"/>
    </row>
    <row r="233" spans="6:8" ht="12">
      <c r="F233" s="51"/>
      <c r="H233" s="49"/>
    </row>
    <row r="234" spans="6:8" ht="12">
      <c r="F234" s="51"/>
      <c r="H234" s="49"/>
    </row>
    <row r="235" spans="6:8" ht="12">
      <c r="F235" s="51"/>
      <c r="H235" s="49"/>
    </row>
    <row r="236" spans="6:8" ht="12">
      <c r="F236" s="51"/>
      <c r="H236" s="49"/>
    </row>
    <row r="237" spans="6:8" ht="12">
      <c r="F237" s="51"/>
      <c r="H237" s="49"/>
    </row>
    <row r="238" spans="6:8" ht="12">
      <c r="F238" s="51"/>
      <c r="H238" s="49"/>
    </row>
    <row r="239" spans="6:8" ht="12">
      <c r="F239" s="51"/>
      <c r="H239" s="49"/>
    </row>
    <row r="240" spans="6:8" ht="12">
      <c r="F240" s="51"/>
      <c r="H240" s="49"/>
    </row>
  </sheetData>
  <sheetProtection/>
  <mergeCells count="5">
    <mergeCell ref="B2:I2"/>
    <mergeCell ref="B4:Q4"/>
    <mergeCell ref="I7:K7"/>
    <mergeCell ref="M7:O7"/>
    <mergeCell ref="Q7:R7"/>
  </mergeCells>
  <printOptions/>
  <pageMargins left="0.75" right="0.75" top="1" bottom="1" header="0.5" footer="0.5"/>
  <pageSetup orientation="portrait"/>
  <drawing r:id="rId3"/>
  <legacyDrawing r:id="rId2"/>
</worksheet>
</file>

<file path=xl/worksheets/sheet3.xml><?xml version="1.0" encoding="utf-8"?>
<worksheet xmlns="http://schemas.openxmlformats.org/spreadsheetml/2006/main" xmlns:r="http://schemas.openxmlformats.org/officeDocument/2006/relationships">
  <dimension ref="B2:S30"/>
  <sheetViews>
    <sheetView workbookViewId="0" topLeftCell="A1">
      <selection activeCell="R16" sqref="R16"/>
    </sheetView>
  </sheetViews>
  <sheetFormatPr defaultColWidth="8.8515625" defaultRowHeight="12.75"/>
  <cols>
    <col min="1" max="1" width="4.28125" style="0" customWidth="1"/>
    <col min="2" max="2" width="15.421875" style="1" customWidth="1"/>
    <col min="3" max="3" width="12.421875" style="1" customWidth="1"/>
    <col min="4" max="4" width="16.140625" style="1" customWidth="1"/>
    <col min="5" max="5" width="12.421875" style="1" customWidth="1"/>
  </cols>
  <sheetData>
    <row r="2" spans="2:19" ht="15.75" customHeight="1">
      <c r="B2" s="88" t="s">
        <v>96</v>
      </c>
      <c r="C2" s="94"/>
      <c r="D2" s="94"/>
      <c r="E2" s="94"/>
      <c r="F2" s="94"/>
      <c r="G2" s="94"/>
      <c r="H2" s="94"/>
      <c r="I2" s="94"/>
      <c r="J2" s="94"/>
      <c r="K2" s="33"/>
      <c r="L2" s="32"/>
      <c r="M2" s="32"/>
      <c r="N2" s="32"/>
      <c r="O2" s="32"/>
      <c r="P2" s="32"/>
      <c r="Q2" s="32"/>
      <c r="R2" s="32"/>
      <c r="S2" s="32"/>
    </row>
    <row r="3" spans="2:19" ht="12">
      <c r="B3" s="32"/>
      <c r="C3" s="32"/>
      <c r="D3" s="32"/>
      <c r="E3" s="32"/>
      <c r="F3" s="32"/>
      <c r="G3" s="32"/>
      <c r="H3" s="32"/>
      <c r="I3" s="32"/>
      <c r="J3" s="32"/>
      <c r="K3" s="33"/>
      <c r="L3" s="32"/>
      <c r="M3" s="32"/>
      <c r="N3" s="32"/>
      <c r="O3" s="32"/>
      <c r="P3" s="32"/>
      <c r="Q3" s="32"/>
      <c r="R3" s="32"/>
      <c r="S3" s="32"/>
    </row>
    <row r="4" spans="2:19" ht="87" customHeight="1">
      <c r="B4" s="89" t="s">
        <v>97</v>
      </c>
      <c r="C4" s="93"/>
      <c r="D4" s="93"/>
      <c r="E4" s="93"/>
      <c r="F4" s="93"/>
      <c r="G4" s="93"/>
      <c r="H4" s="93"/>
      <c r="I4" s="93"/>
      <c r="J4" s="93"/>
      <c r="K4" s="93"/>
      <c r="L4" s="93"/>
      <c r="M4" s="93"/>
      <c r="N4" s="93"/>
      <c r="O4" s="93"/>
      <c r="P4" s="93"/>
      <c r="Q4" s="93"/>
      <c r="R4" s="93"/>
      <c r="S4" s="32"/>
    </row>
    <row r="5" spans="2:19" ht="12.75">
      <c r="B5" s="32"/>
      <c r="C5" s="65"/>
      <c r="D5" s="63"/>
      <c r="E5" s="63"/>
      <c r="F5" s="63"/>
      <c r="G5" s="64"/>
      <c r="H5" s="53"/>
      <c r="I5" s="53"/>
      <c r="J5" s="53"/>
      <c r="K5" s="53"/>
      <c r="L5" s="53"/>
      <c r="M5" s="53"/>
      <c r="N5" s="53"/>
      <c r="O5" s="53"/>
      <c r="P5" s="32"/>
      <c r="Q5" s="32"/>
      <c r="R5" s="32"/>
      <c r="S5" s="32"/>
    </row>
    <row r="8" ht="12.75" thickBot="1"/>
    <row r="9" spans="2:6" ht="36.75" thickBot="1">
      <c r="B9" s="68" t="s">
        <v>92</v>
      </c>
      <c r="C9" s="69" t="s">
        <v>90</v>
      </c>
      <c r="D9" s="69" t="s">
        <v>91</v>
      </c>
      <c r="E9" s="70" t="s">
        <v>93</v>
      </c>
      <c r="F9" s="67"/>
    </row>
    <row r="10" spans="2:5" ht="12">
      <c r="B10" s="71">
        <v>340000</v>
      </c>
      <c r="C10" s="83">
        <v>10000</v>
      </c>
      <c r="D10" s="83">
        <v>10000</v>
      </c>
      <c r="E10" s="73">
        <v>1</v>
      </c>
    </row>
    <row r="11" spans="2:5" ht="12">
      <c r="B11" s="71">
        <v>340000</v>
      </c>
      <c r="C11" s="83">
        <v>25000</v>
      </c>
      <c r="D11" s="83">
        <v>20000</v>
      </c>
      <c r="E11" s="73">
        <v>2</v>
      </c>
    </row>
    <row r="12" spans="2:5" ht="12">
      <c r="B12" s="71">
        <v>340000</v>
      </c>
      <c r="C12" s="83">
        <v>40000</v>
      </c>
      <c r="D12" s="83">
        <v>30000</v>
      </c>
      <c r="E12" s="73">
        <v>3</v>
      </c>
    </row>
    <row r="13" spans="2:5" ht="12">
      <c r="B13" s="71">
        <v>340000</v>
      </c>
      <c r="C13" s="83">
        <v>60000</v>
      </c>
      <c r="D13" s="83">
        <v>45000</v>
      </c>
      <c r="E13" s="73">
        <v>4</v>
      </c>
    </row>
    <row r="14" spans="2:5" ht="12">
      <c r="B14" s="71">
        <v>340000</v>
      </c>
      <c r="C14" s="83">
        <v>90000</v>
      </c>
      <c r="D14" s="83">
        <v>60000</v>
      </c>
      <c r="E14" s="73">
        <v>5</v>
      </c>
    </row>
    <row r="15" spans="2:5" ht="12">
      <c r="B15" s="71">
        <v>340000</v>
      </c>
      <c r="C15" s="83">
        <v>130000</v>
      </c>
      <c r="D15" s="83">
        <v>90000</v>
      </c>
      <c r="E15" s="73">
        <v>6</v>
      </c>
    </row>
    <row r="16" spans="2:5" ht="12">
      <c r="B16" s="71">
        <v>340000</v>
      </c>
      <c r="C16" s="83">
        <v>180000</v>
      </c>
      <c r="D16" s="83">
        <v>130000</v>
      </c>
      <c r="E16" s="73">
        <v>7</v>
      </c>
    </row>
    <row r="17" spans="2:5" ht="12">
      <c r="B17" s="71">
        <v>340000</v>
      </c>
      <c r="C17" s="83">
        <v>245000</v>
      </c>
      <c r="D17" s="83">
        <v>180000</v>
      </c>
      <c r="E17" s="73">
        <v>8</v>
      </c>
    </row>
    <row r="18" spans="2:5" ht="12">
      <c r="B18" s="71">
        <v>340000</v>
      </c>
      <c r="C18" s="83"/>
      <c r="D18" s="83">
        <v>230000</v>
      </c>
      <c r="E18" s="73">
        <v>9</v>
      </c>
    </row>
    <row r="19" spans="2:5" ht="12">
      <c r="B19" s="71">
        <v>340000</v>
      </c>
      <c r="C19" s="83"/>
      <c r="D19" s="83">
        <v>265000</v>
      </c>
      <c r="E19" s="73">
        <v>10</v>
      </c>
    </row>
    <row r="20" spans="2:5" ht="12">
      <c r="B20" s="71">
        <v>340000</v>
      </c>
      <c r="C20" s="83"/>
      <c r="D20" s="83">
        <v>290000</v>
      </c>
      <c r="E20" s="73">
        <v>11</v>
      </c>
    </row>
    <row r="21" spans="2:5" ht="12">
      <c r="B21" s="71">
        <v>340000</v>
      </c>
      <c r="C21" s="83"/>
      <c r="D21" s="83">
        <v>305000</v>
      </c>
      <c r="E21" s="73">
        <v>12</v>
      </c>
    </row>
    <row r="22" spans="2:5" ht="12">
      <c r="B22" s="71">
        <v>340000</v>
      </c>
      <c r="C22" s="83"/>
      <c r="D22" s="83">
        <v>315000</v>
      </c>
      <c r="E22" s="73">
        <v>13</v>
      </c>
    </row>
    <row r="23" spans="2:5" ht="12">
      <c r="B23" s="71">
        <v>340000</v>
      </c>
      <c r="C23" s="83"/>
      <c r="D23" s="83">
        <v>320000</v>
      </c>
      <c r="E23" s="73">
        <v>14</v>
      </c>
    </row>
    <row r="24" spans="2:5" ht="12">
      <c r="B24" s="71">
        <v>340000</v>
      </c>
      <c r="C24" s="83"/>
      <c r="D24" s="83">
        <v>325000</v>
      </c>
      <c r="E24" s="73">
        <v>15</v>
      </c>
    </row>
    <row r="25" spans="2:5" ht="12">
      <c r="B25" s="71">
        <v>340000</v>
      </c>
      <c r="C25" s="83"/>
      <c r="D25" s="83">
        <v>330000</v>
      </c>
      <c r="E25" s="73">
        <v>16</v>
      </c>
    </row>
    <row r="26" spans="2:5" ht="12">
      <c r="B26" s="71">
        <v>340000</v>
      </c>
      <c r="C26" s="83"/>
      <c r="D26" s="83">
        <v>340000</v>
      </c>
      <c r="E26" s="73">
        <v>17</v>
      </c>
    </row>
    <row r="27" spans="2:5" ht="12">
      <c r="B27" s="71"/>
      <c r="C27" s="72"/>
      <c r="D27" s="72"/>
      <c r="E27" s="73">
        <v>18</v>
      </c>
    </row>
    <row r="28" spans="2:5" ht="12">
      <c r="B28" s="74"/>
      <c r="C28" s="72"/>
      <c r="D28" s="72"/>
      <c r="E28" s="73">
        <v>19</v>
      </c>
    </row>
    <row r="29" spans="2:5" ht="12">
      <c r="B29" s="74"/>
      <c r="C29" s="72"/>
      <c r="D29" s="72"/>
      <c r="E29" s="73">
        <v>20</v>
      </c>
    </row>
    <row r="30" spans="2:5" ht="12">
      <c r="B30" s="75"/>
      <c r="C30" s="76"/>
      <c r="D30" s="76"/>
      <c r="E30" s="77">
        <v>21</v>
      </c>
    </row>
  </sheetData>
  <sheetProtection/>
  <mergeCells count="2">
    <mergeCell ref="B4:R4"/>
    <mergeCell ref="B2:J2"/>
  </mergeCells>
  <printOptions/>
  <pageMargins left="0.75" right="0.75" top="1" bottom="1" header="0.5" footer="0.5"/>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G24"/>
  <sheetViews>
    <sheetView workbookViewId="0" topLeftCell="A1">
      <selection activeCell="B16" sqref="B16:D16"/>
    </sheetView>
  </sheetViews>
  <sheetFormatPr defaultColWidth="11.421875" defaultRowHeight="12.75"/>
  <cols>
    <col min="1" max="1" width="42.00390625" style="101" customWidth="1"/>
    <col min="2" max="2" width="127.8515625" style="101" customWidth="1"/>
    <col min="3" max="16384" width="10.8515625" style="101" customWidth="1"/>
  </cols>
  <sheetData>
    <row r="1" spans="1:7" s="97" customFormat="1" ht="12.75">
      <c r="A1" s="95"/>
      <c r="B1" s="96"/>
      <c r="C1" s="96"/>
      <c r="E1" s="98"/>
      <c r="F1" s="98"/>
      <c r="G1" s="98"/>
    </row>
    <row r="2" spans="1:7" ht="207" customHeight="1">
      <c r="A2" s="99"/>
      <c r="B2" s="100" t="s">
        <v>102</v>
      </c>
      <c r="C2" s="100"/>
      <c r="D2" s="100"/>
      <c r="E2" s="99"/>
      <c r="F2" s="99"/>
      <c r="G2" s="99"/>
    </row>
    <row r="3" spans="1:7" ht="12.75">
      <c r="A3" s="99"/>
      <c r="B3" s="102"/>
      <c r="C3" s="102"/>
      <c r="D3" s="102"/>
      <c r="E3" s="99"/>
      <c r="F3" s="99"/>
      <c r="G3" s="99"/>
    </row>
    <row r="4" spans="1:7" ht="9" customHeight="1">
      <c r="A4" s="99"/>
      <c r="B4" s="100"/>
      <c r="C4" s="100"/>
      <c r="D4" s="100"/>
      <c r="E4" s="99"/>
      <c r="F4" s="99"/>
      <c r="G4" s="99"/>
    </row>
    <row r="5" spans="1:7" ht="15.75">
      <c r="A5" s="103"/>
      <c r="B5" s="104" t="s">
        <v>100</v>
      </c>
      <c r="C5" s="104"/>
      <c r="D5" s="104"/>
      <c r="E5" s="103"/>
      <c r="F5" s="103"/>
      <c r="G5" s="103"/>
    </row>
    <row r="6" spans="1:7" ht="14.25">
      <c r="A6" s="103"/>
      <c r="B6" s="99"/>
      <c r="C6" s="99"/>
      <c r="D6" s="99"/>
      <c r="E6" s="103"/>
      <c r="F6" s="103"/>
      <c r="G6" s="103"/>
    </row>
    <row r="7" spans="1:7" s="97" customFormat="1" ht="14.25">
      <c r="A7" s="105"/>
      <c r="B7" s="95"/>
      <c r="C7" s="95"/>
      <c r="D7" s="95"/>
      <c r="E7" s="105"/>
      <c r="F7" s="105"/>
      <c r="G7" s="105"/>
    </row>
    <row r="8" spans="1:7" s="97" customFormat="1" ht="66.75" customHeight="1">
      <c r="A8" s="105"/>
      <c r="B8" s="95"/>
      <c r="E8" s="105"/>
      <c r="F8" s="105"/>
      <c r="G8" s="105"/>
    </row>
    <row r="9" spans="1:7" ht="147" customHeight="1">
      <c r="A9" s="99"/>
      <c r="B9" s="100" t="s">
        <v>103</v>
      </c>
      <c r="C9" s="100"/>
      <c r="D9" s="100"/>
      <c r="E9" s="99"/>
      <c r="F9" s="99"/>
      <c r="G9" s="99"/>
    </row>
    <row r="10" spans="1:7" ht="12.75">
      <c r="A10" s="99"/>
      <c r="B10" s="102"/>
      <c r="C10" s="102"/>
      <c r="D10" s="102"/>
      <c r="E10" s="99"/>
      <c r="F10" s="99"/>
      <c r="G10" s="99"/>
    </row>
    <row r="11" spans="1:7" ht="15.75">
      <c r="A11" s="106"/>
      <c r="B11" s="107" t="s">
        <v>101</v>
      </c>
      <c r="C11" s="107"/>
      <c r="D11" s="107"/>
      <c r="E11" s="106"/>
      <c r="F11" s="106"/>
      <c r="G11" s="106"/>
    </row>
    <row r="12" spans="1:7" ht="15">
      <c r="A12" s="106"/>
      <c r="B12" s="108"/>
      <c r="C12" s="108"/>
      <c r="D12" s="108"/>
      <c r="E12" s="106"/>
      <c r="F12" s="106"/>
      <c r="G12" s="106"/>
    </row>
    <row r="13" spans="1:7" ht="15">
      <c r="A13" s="103"/>
      <c r="B13" s="109"/>
      <c r="C13" s="109"/>
      <c r="D13" s="109"/>
      <c r="E13" s="103"/>
      <c r="F13" s="103"/>
      <c r="G13" s="103"/>
    </row>
    <row r="14" spans="1:7" ht="12.75">
      <c r="A14" s="103"/>
      <c r="B14" s="99"/>
      <c r="C14" s="99"/>
      <c r="D14" s="99"/>
      <c r="E14" s="103"/>
      <c r="F14" s="103"/>
      <c r="G14" s="103"/>
    </row>
    <row r="15" spans="1:7" ht="12.75">
      <c r="A15" s="103"/>
      <c r="B15" s="99"/>
      <c r="C15" s="99"/>
      <c r="D15" s="99"/>
      <c r="E15" s="103"/>
      <c r="F15" s="103"/>
      <c r="G15" s="103"/>
    </row>
    <row r="16" spans="1:7" ht="12.75">
      <c r="A16" s="103"/>
      <c r="B16" s="99"/>
      <c r="C16" s="99"/>
      <c r="D16" s="99"/>
      <c r="E16" s="103"/>
      <c r="F16" s="103"/>
      <c r="G16" s="103"/>
    </row>
    <row r="17" spans="1:7" ht="12.75">
      <c r="A17" s="103"/>
      <c r="B17" s="99"/>
      <c r="C17" s="99"/>
      <c r="D17" s="99"/>
      <c r="E17" s="103"/>
      <c r="F17" s="103"/>
      <c r="G17" s="103"/>
    </row>
    <row r="18" spans="1:7" ht="12.75">
      <c r="A18" s="103"/>
      <c r="B18" s="99"/>
      <c r="C18" s="99"/>
      <c r="D18" s="99"/>
      <c r="E18" s="103"/>
      <c r="F18" s="103"/>
      <c r="G18" s="103"/>
    </row>
    <row r="19" spans="1:7" ht="12.75">
      <c r="A19" s="103"/>
      <c r="B19" s="99"/>
      <c r="C19" s="99"/>
      <c r="D19" s="99"/>
      <c r="E19" s="103"/>
      <c r="F19" s="103"/>
      <c r="G19" s="103"/>
    </row>
    <row r="20" spans="1:7" ht="12.75">
      <c r="A20" s="103"/>
      <c r="B20" s="99"/>
      <c r="C20" s="99"/>
      <c r="D20" s="99"/>
      <c r="E20" s="103"/>
      <c r="F20" s="103"/>
      <c r="G20" s="103"/>
    </row>
    <row r="21" spans="1:7" ht="12.75">
      <c r="A21" s="103"/>
      <c r="B21" s="99"/>
      <c r="C21" s="99"/>
      <c r="D21" s="99"/>
      <c r="E21" s="103"/>
      <c r="F21" s="103"/>
      <c r="G21" s="103"/>
    </row>
    <row r="22" spans="1:7" ht="12.75">
      <c r="A22" s="103"/>
      <c r="B22" s="99"/>
      <c r="C22" s="99"/>
      <c r="D22" s="99"/>
      <c r="E22" s="103"/>
      <c r="F22" s="103"/>
      <c r="G22" s="103"/>
    </row>
    <row r="23" spans="1:7" ht="12.75">
      <c r="A23" s="103"/>
      <c r="B23" s="99"/>
      <c r="C23" s="99"/>
      <c r="D23" s="99"/>
      <c r="E23" s="103"/>
      <c r="F23" s="103"/>
      <c r="G23" s="103"/>
    </row>
    <row r="24" spans="1:7" ht="12.75">
      <c r="A24" s="103"/>
      <c r="B24" s="99"/>
      <c r="C24" s="99"/>
      <c r="D24" s="99"/>
      <c r="E24" s="103"/>
      <c r="F24" s="103"/>
      <c r="G24" s="103"/>
    </row>
  </sheetData>
  <sheetProtection/>
  <mergeCells count="34">
    <mergeCell ref="B23:D23"/>
    <mergeCell ref="B24:D24"/>
    <mergeCell ref="B17:D17"/>
    <mergeCell ref="B18:D18"/>
    <mergeCell ref="B19:D19"/>
    <mergeCell ref="B20:D20"/>
    <mergeCell ref="B21:D21"/>
    <mergeCell ref="B22:D22"/>
    <mergeCell ref="B11:D11"/>
    <mergeCell ref="B12:D12"/>
    <mergeCell ref="B13:D13"/>
    <mergeCell ref="B14:D14"/>
    <mergeCell ref="B15:D15"/>
    <mergeCell ref="B16:D16"/>
    <mergeCell ref="A9:A10"/>
    <mergeCell ref="B9:D9"/>
    <mergeCell ref="E9:E10"/>
    <mergeCell ref="F9:F10"/>
    <mergeCell ref="G9:G10"/>
    <mergeCell ref="B10:D10"/>
    <mergeCell ref="B5:D5"/>
    <mergeCell ref="B6:D6"/>
    <mergeCell ref="A7:A8"/>
    <mergeCell ref="E7:E8"/>
    <mergeCell ref="F7:F8"/>
    <mergeCell ref="G7:G8"/>
    <mergeCell ref="B1:C1"/>
    <mergeCell ref="A2:A4"/>
    <mergeCell ref="B2:D2"/>
    <mergeCell ref="E2:E4"/>
    <mergeCell ref="F2:F4"/>
    <mergeCell ref="G2:G4"/>
    <mergeCell ref="B3:D3"/>
    <mergeCell ref="B4:D4"/>
  </mergeCells>
  <hyperlinks>
    <hyperlink ref="B5" r:id="rId1" display="www.powerofprojectleadership.com"/>
    <hyperlink ref="B11" r:id="rId2" display="www.susannemadsen.com"/>
  </hyperlinks>
  <printOptions/>
  <pageMargins left="0.75" right="0.75" top="1" bottom="1" header="0.5" footer="0.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Susanne Madsen International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tracking sheet</dc:title>
  <dc:subject/>
  <dc:creator>Susanne Madsen</dc:creator>
  <cp:keywords/>
  <dc:description>www.susannemadsen.com
www.powerofprojectleadership.com</dc:description>
  <cp:lastModifiedBy>susanne madsen</cp:lastModifiedBy>
  <dcterms:created xsi:type="dcterms:W3CDTF">2013-01-12T17:24:42Z</dcterms:created>
  <dcterms:modified xsi:type="dcterms:W3CDTF">2019-07-03T19:29:46Z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